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0"/>
  </bookViews>
  <sheets>
    <sheet name="表一、收支预算总表" sheetId="1" r:id="rId1"/>
    <sheet name="表二、收入预算总表" sheetId="2" r:id="rId2"/>
    <sheet name="表三、支出预算总表" sheetId="3" r:id="rId3"/>
    <sheet name="表四、财政拨款收支预算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支出表" sheetId="8" r:id="rId8"/>
    <sheet name="表九、项目支出表" sheetId="9" r:id="rId9"/>
    <sheet name="表十、政府采购支出表" sheetId="10" r:id="rId10"/>
    <sheet name="表十一、政府购买服务支出表" sheetId="11" r:id="rId11"/>
  </sheets>
  <definedNames>
    <definedName name="_xlnm.Print_Titles" localSheetId="9">'表十、政府采购支出表'!$1:$4</definedName>
    <definedName name="_xlnm.Print_Titles" localSheetId="10">'表十一、政府购买服务支出表'!$A:$N,'表十一、政府购买服务支出表'!$1:$3</definedName>
  </definedNames>
  <calcPr fullCalcOnLoad="1"/>
</workbook>
</file>

<file path=xl/sharedStrings.xml><?xml version="1.0" encoding="utf-8"?>
<sst xmlns="http://schemas.openxmlformats.org/spreadsheetml/2006/main" count="901" uniqueCount="419">
  <si>
    <t>表5</t>
  </si>
  <si>
    <t>2022年部门收支预算总表</t>
  </si>
  <si>
    <t>部门名称:宿州市高新技术产业开发区管理委员会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</si>
  <si>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</si>
  <si>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</si>
  <si>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</si>
  <si>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</si>
  <si>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</si>
  <si>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</si>
  <si>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</si>
  <si>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</si>
  <si>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</si>
  <si>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</si>
  <si>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</si>
  <si>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</si>
  <si>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</si>
  <si>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</si>
  <si>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</si>
  <si>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</si>
  <si>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</si>
  <si>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</si>
  <si>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</si>
  <si>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</si>
  <si>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</si>
  <si>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</si>
  <si>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</si>
  <si>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</si>
  <si>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</si>
  <si>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</si>
  <si>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</si>
  <si>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</si>
  <si>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</si>
  <si>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</si>
  <si>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</si>
  <si>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</si>
  <si>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</si>
  <si>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</si>
  <si>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</si>
  <si>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</si>
  <si>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</si>
  <si>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</si>
  <si>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</si>
  <si>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</si>
  <si>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</si>
  <si>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</si>
  <si>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</si>
  <si>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</si>
  <si>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</si>
  <si>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</si>
  <si>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</si>
  <si>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</si>
  <si>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</si>
  <si>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</si>
  <si>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</si>
  <si>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表6</t>
  </si>
  <si>
    <t>2022年部门收入预算总表</t>
  </si>
  <si>
    <t>部门（单位）名称:101001-宿州市高新技术产业开发区管理委员会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</si>
  <si>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</si>
  <si>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</si>
  <si>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</si>
  <si>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</si>
  <si>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</si>
  <si>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</si>
  <si>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</si>
  <si>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</si>
  <si>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</si>
  <si>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</si>
  <si>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</si>
  <si>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</si>
  <si>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</si>
  <si>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</si>
  <si>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</si>
  <si>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</si>
  <si>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</si>
  <si>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</si>
  <si>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</si>
  <si>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</si>
  <si>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</si>
  <si>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</si>
  <si>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</si>
  <si>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</si>
  <si>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2010305</t>
  </si>
  <si>
    <t>专项业务及机关事务管理</t>
  </si>
  <si>
    <t>2010308</t>
  </si>
  <si>
    <t>信访事务</t>
  </si>
  <si>
    <t>2010399</t>
  </si>
  <si>
    <t>其他政府办公厅（室）及相关机构事务支出</t>
  </si>
  <si>
    <t>20106</t>
  </si>
  <si>
    <t>财政事务</t>
  </si>
  <si>
    <t>2010602</t>
  </si>
  <si>
    <t>2010607</t>
  </si>
  <si>
    <t>信息化建设</t>
  </si>
  <si>
    <t>20107</t>
  </si>
  <si>
    <t>税收事务</t>
  </si>
  <si>
    <t>2010702</t>
  </si>
  <si>
    <t>20108</t>
  </si>
  <si>
    <t>审计事务</t>
  </si>
  <si>
    <t>2010804</t>
  </si>
  <si>
    <t>审计业务</t>
  </si>
  <si>
    <t>20111</t>
  </si>
  <si>
    <t>纪检监察事务</t>
  </si>
  <si>
    <t>2011102</t>
  </si>
  <si>
    <t>20113</t>
  </si>
  <si>
    <t>商贸事务</t>
  </si>
  <si>
    <t>2011308</t>
  </si>
  <si>
    <t>招商引资</t>
  </si>
  <si>
    <t>20126</t>
  </si>
  <si>
    <t>档案事务</t>
  </si>
  <si>
    <t>2012602</t>
  </si>
  <si>
    <t>20129</t>
  </si>
  <si>
    <t>群众团体事务</t>
  </si>
  <si>
    <t>2012906</t>
  </si>
  <si>
    <t>工会事务</t>
  </si>
  <si>
    <t>20132</t>
  </si>
  <si>
    <t>组织事务</t>
  </si>
  <si>
    <t>2013202</t>
  </si>
  <si>
    <t>2013250</t>
  </si>
  <si>
    <t>事业运行</t>
  </si>
  <si>
    <t>20133</t>
  </si>
  <si>
    <t>宣传事务</t>
  </si>
  <si>
    <t>2013302</t>
  </si>
  <si>
    <t>2013304</t>
  </si>
  <si>
    <t>宣传管理</t>
  </si>
  <si>
    <t>20134</t>
  </si>
  <si>
    <t>统战事务</t>
  </si>
  <si>
    <t>2013402</t>
  </si>
  <si>
    <t>204</t>
  </si>
  <si>
    <t>公共安全支出</t>
  </si>
  <si>
    <t>20402</t>
  </si>
  <si>
    <t>公安</t>
  </si>
  <si>
    <t>2040202</t>
  </si>
  <si>
    <t>20405</t>
  </si>
  <si>
    <t>法院</t>
  </si>
  <si>
    <t>2040501</t>
  </si>
  <si>
    <t>205</t>
  </si>
  <si>
    <t>教育支出</t>
  </si>
  <si>
    <t>20501</t>
  </si>
  <si>
    <t>教育管理事务</t>
  </si>
  <si>
    <t>2050102</t>
  </si>
  <si>
    <t>普通教育</t>
  </si>
  <si>
    <t>小学教育</t>
  </si>
  <si>
    <t>初中教育</t>
  </si>
  <si>
    <t>206</t>
  </si>
  <si>
    <t>科学技术支出</t>
  </si>
  <si>
    <t>20601</t>
  </si>
  <si>
    <t>科学技术管理事务</t>
  </si>
  <si>
    <t>2060102</t>
  </si>
  <si>
    <t>20604</t>
  </si>
  <si>
    <t>技术研究与开发</t>
  </si>
  <si>
    <t>2060404</t>
  </si>
  <si>
    <t>科技成果转化与扩散</t>
  </si>
  <si>
    <t>20605</t>
  </si>
  <si>
    <t>科技条件与服务</t>
  </si>
  <si>
    <t>2060503</t>
  </si>
  <si>
    <t>科技条件专项</t>
  </si>
  <si>
    <t>207</t>
  </si>
  <si>
    <t>文化旅游体育与传媒支出</t>
  </si>
  <si>
    <t>20703</t>
  </si>
  <si>
    <t>体育</t>
  </si>
  <si>
    <t>2070308</t>
  </si>
  <si>
    <t>群众体育</t>
  </si>
  <si>
    <t>210</t>
  </si>
  <si>
    <t>卫生健康支出</t>
  </si>
  <si>
    <t>21004</t>
  </si>
  <si>
    <t>公共卫生</t>
  </si>
  <si>
    <t>2100408</t>
  </si>
  <si>
    <t>基本公共卫生服务</t>
  </si>
  <si>
    <t>211</t>
  </si>
  <si>
    <t>节能环保支出</t>
  </si>
  <si>
    <t>21101</t>
  </si>
  <si>
    <t>环境保护管理事务</t>
  </si>
  <si>
    <t>2110102</t>
  </si>
  <si>
    <t>21102</t>
  </si>
  <si>
    <t>环境监测与监察</t>
  </si>
  <si>
    <t>2110203</t>
  </si>
  <si>
    <t>建设项目环评审查与监督</t>
  </si>
  <si>
    <t>21103</t>
  </si>
  <si>
    <t>污染防治</t>
  </si>
  <si>
    <t>2110301</t>
  </si>
  <si>
    <t>大气</t>
  </si>
  <si>
    <t>2110302</t>
  </si>
  <si>
    <t>水体</t>
  </si>
  <si>
    <t>2110304</t>
  </si>
  <si>
    <t>固体废弃物与化学品</t>
  </si>
  <si>
    <t>212</t>
  </si>
  <si>
    <t>城乡社区支出</t>
  </si>
  <si>
    <t>21201</t>
  </si>
  <si>
    <t>城乡社区管理事务</t>
  </si>
  <si>
    <t>2120102</t>
  </si>
  <si>
    <t>2120104</t>
  </si>
  <si>
    <t>城管执法</t>
  </si>
  <si>
    <t>2120106</t>
  </si>
  <si>
    <t>工程建设管理</t>
  </si>
  <si>
    <t>21202</t>
  </si>
  <si>
    <t>城乡社区规划与管理</t>
  </si>
  <si>
    <t>2120201</t>
  </si>
  <si>
    <t>21203</t>
  </si>
  <si>
    <t>城乡社区公共设施</t>
  </si>
  <si>
    <t>2120303</t>
  </si>
  <si>
    <t>小城镇基础设施建设</t>
  </si>
  <si>
    <t>2120399</t>
  </si>
  <si>
    <t>其他城乡社区公共设施支出</t>
  </si>
  <si>
    <t>21205</t>
  </si>
  <si>
    <t>城乡社区环境卫生</t>
  </si>
  <si>
    <t>2120501</t>
  </si>
  <si>
    <t>224</t>
  </si>
  <si>
    <t>灾害防治及应急管理支出</t>
  </si>
  <si>
    <t>22401</t>
  </si>
  <si>
    <t>应急管理事务</t>
  </si>
  <si>
    <t>2240106</t>
  </si>
  <si>
    <t>安全监管</t>
  </si>
  <si>
    <t>表7</t>
  </si>
  <si>
    <t>2022年部门支出预算总表</t>
  </si>
  <si>
    <t>基本支出</t>
  </si>
  <si>
    <t>项目支出</t>
  </si>
  <si>
    <t>表1</t>
  </si>
  <si>
    <t>2022年部门财政拨款收支预算总表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</si>
  <si>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</si>
  <si>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</si>
  <si>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</si>
  <si>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</si>
  <si>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</si>
  <si>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</si>
  <si>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</si>
  <si>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</si>
  <si>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</si>
  <si>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</si>
  <si>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</si>
  <si>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</si>
  <si>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</si>
  <si>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</si>
  <si>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</si>
  <si>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</si>
  <si>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</si>
  <si>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</si>
  <si>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表2</t>
  </si>
  <si>
    <t>2022年部门一般公共预算支出预算表</t>
  </si>
  <si>
    <t>表3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</si>
  <si>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</si>
  <si>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</si>
  <si>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</si>
  <si>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</si>
  <si>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</si>
  <si>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</si>
  <si>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</si>
  <si>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</si>
  <si>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</si>
  <si>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</si>
  <si>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</si>
  <si>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</si>
  <si>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</si>
  <si>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</si>
  <si>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</si>
  <si>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</si>
  <si>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</si>
  <si>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</si>
  <si>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</si>
  <si>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</si>
  <si>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</si>
  <si>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</si>
  <si>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</si>
  <si>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</si>
  <si>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</si>
  <si>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</si>
  <si>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</si>
  <si>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</si>
  <si>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</si>
  <si>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</si>
  <si>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</si>
  <si>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</si>
  <si>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</si>
  <si>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</si>
  <si>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</si>
  <si>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</si>
  <si>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</si>
  <si>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</si>
  <si>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</si>
  <si>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</si>
  <si>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</si>
  <si>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</si>
  <si>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</si>
  <si>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</si>
  <si>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</si>
  <si>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</si>
  <si>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</si>
  <si>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</si>
  <si>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</si>
  <si>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</si>
  <si>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</si>
  <si>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</si>
  <si>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</si>
  <si>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</si>
  <si>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</si>
  <si>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</si>
  <si>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</si>
  <si>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</si>
  <si>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30224</t>
  </si>
  <si>
    <t>被装购置费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</si>
  <si>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</si>
  <si>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</si>
  <si>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</si>
  <si>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</si>
  <si>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</si>
  <si>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</si>
  <si>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</si>
  <si>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</si>
  <si>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</si>
  <si>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</si>
  <si>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</si>
  <si>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</si>
  <si>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</si>
  <si>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</si>
  <si>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</si>
  <si>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</si>
  <si>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30303</t>
  </si>
  <si>
    <t>退职（役）费</t>
  </si>
  <si>
    <t>救济费</t>
  </si>
  <si>
    <t>其他对个人和家庭的补助支出</t>
  </si>
  <si>
    <t>表4</t>
  </si>
  <si>
    <t>2022年部门政府性基金预算支出预算表</t>
  </si>
  <si>
    <t>单位名称</t>
  </si>
  <si>
    <t>单位:万元</t>
  </si>
  <si>
    <t>本年政府性基金财政拨款支出</t>
  </si>
  <si>
    <t>2022年部门国有资本经营
支出表</t>
  </si>
  <si>
    <t>本年国有资本经营
支出表支出</t>
  </si>
  <si>
    <t>表8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</si>
  <si>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</si>
  <si>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</si>
  <si>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</si>
  <si>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</si>
  <si>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</si>
  <si>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</si>
  <si>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</si>
  <si>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</si>
  <si>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</si>
  <si>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</si>
  <si>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2021高新区应急度汛工程</t>
  </si>
  <si>
    <t>宿州市高新技术产业开发区管理委员会</t>
  </si>
  <si>
    <t>2021年高新区汴阳三路、引河路损坏道路修复工程</t>
  </si>
  <si>
    <t>2022年高新区损坏道路修复</t>
  </si>
  <si>
    <t>“三个全覆盖”的运维费用</t>
  </si>
  <si>
    <t>安全生产专项资金</t>
  </si>
  <si>
    <t>北三环绿道西延景观工程</t>
  </si>
  <si>
    <t>北三环与206国道交叉口积水点排水工程</t>
  </si>
  <si>
    <t>大气污染防治综合治理</t>
  </si>
  <si>
    <t>对园区内年度景观设计、优质施工企业获得省级奖项工程进行奖励</t>
  </si>
  <si>
    <t>高速匝道互通绿化工程</t>
  </si>
  <si>
    <t>高新区道路及标准化厂房围墙周边绿化移栽补种工程</t>
  </si>
  <si>
    <t>高新区道路及游园绿化养护项目</t>
  </si>
  <si>
    <t>高新区拂晓大道、标准化厂房四期等积水路段改造工程</t>
  </si>
  <si>
    <t>高新区夜间经济发展建设项目</t>
  </si>
  <si>
    <t>高新区汴阳三路、引河路损坏道路修复及北三环与206国道交叉口积水点排水工程监理</t>
  </si>
  <si>
    <t>公益宣传</t>
  </si>
  <si>
    <t>规建局,新,高新区众创空间项目</t>
  </si>
  <si>
    <t>环保管家</t>
  </si>
  <si>
    <t>环保监管能力及信息化建设工作</t>
  </si>
  <si>
    <t>环境应急保护费</t>
  </si>
  <si>
    <t>环评报告、验收报告编制及专家评审费用</t>
  </si>
  <si>
    <t>教育及社会事务经费</t>
  </si>
  <si>
    <t>六五世界环境日宣传及日常环保宣传材料支出费用</t>
  </si>
  <si>
    <t>企业上市挂牌奖励</t>
  </si>
  <si>
    <t>燃气应急预案编制费用</t>
  </si>
  <si>
    <t>水污染防治综合治理</t>
  </si>
  <si>
    <t>宿州高新区云计算基地配套资金</t>
  </si>
  <si>
    <t>宿州市高新区路灯及景观照明维护服务采购项目</t>
  </si>
  <si>
    <t>体育设施建设</t>
  </si>
  <si>
    <t>土壤污染防治综合治理</t>
  </si>
  <si>
    <t>网络运行费</t>
  </si>
  <si>
    <t>辖区中小学校教育投入及教师节慰问</t>
  </si>
  <si>
    <t>县(区)卫健委人口信息工作软件使用及服务支持</t>
  </si>
  <si>
    <t>项目申报文本、经济发展规划及相关经济发展课题编制费用</t>
  </si>
  <si>
    <t>消防审验费用</t>
  </si>
  <si>
    <t>资本性支出</t>
  </si>
  <si>
    <t>财政局,2022年专项债利息</t>
  </si>
  <si>
    <t>城管局,园区自来水工程</t>
  </si>
  <si>
    <t>规建局,部门采购费用(安全帽,执法仪等)</t>
  </si>
  <si>
    <t>规建局,高新区道路项目</t>
  </si>
  <si>
    <t>规建局,高新区公交站亭项目</t>
  </si>
  <si>
    <t>规建局,高新区管委会大楼项目</t>
  </si>
  <si>
    <t>规建局,高新区河道综合治理项目</t>
  </si>
  <si>
    <t>规建局,高新区亮化项目</t>
  </si>
  <si>
    <t>规建局,高新区绿化景观项目</t>
  </si>
  <si>
    <t>规建局,高新区美为食品厂项目</t>
  </si>
  <si>
    <t>规建局,高新区项目设计费</t>
  </si>
  <si>
    <t>规建局,高新区在建项目安全检查费用</t>
  </si>
  <si>
    <t>规建局,园区电力工程</t>
  </si>
  <si>
    <t>精神文明办,高新区公园游园健身场所建设</t>
  </si>
  <si>
    <t>精神文明办,高新区雨污水管网及处理设施</t>
  </si>
  <si>
    <t>精神文明办,公益宣传,公益活动</t>
  </si>
  <si>
    <t>精神文明办,紧急度汛防洪救灾</t>
  </si>
  <si>
    <t>精神文明办,垃圾处理站建设,环卫垃圾分类</t>
  </si>
  <si>
    <t>精神文明办,老旧小区改造,背街小巷改造提升</t>
  </si>
  <si>
    <t>数据资源,高新区云计算基地配套资金2</t>
  </si>
  <si>
    <t>数据资源管理局,信息基础费用</t>
  </si>
  <si>
    <t>预算执行系统</t>
  </si>
  <si>
    <t>园区工贸企业安全生产标准化建设工作</t>
  </si>
  <si>
    <t>园区新建、扩建、改建项目安全设施三同时创建工作</t>
  </si>
  <si>
    <t>招工工作经费</t>
  </si>
  <si>
    <t>招商推介活动经费</t>
  </si>
  <si>
    <t>招商引资企业政策兑现</t>
  </si>
  <si>
    <t>招商引资专项经费</t>
  </si>
  <si>
    <t>政策兑现奖励支出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</si>
  <si>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</si>
  <si>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</si>
  <si>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</si>
  <si>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</si>
  <si>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</si>
  <si>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t>表11</t>
  </si>
  <si>
    <t>2022年部门政府购买服务支出表</t>
  </si>
  <si>
    <t>‘部门（单位）名称:’101001-宿州市高新技术产业开发区管理委员会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</si>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</sst>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;[Red]#,##0.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1"/>
      <name val="Calibri"/>
      <family val="2"/>
    </font>
    <font>
      <sz val="10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0"/>
      <color indexed="51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7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horizontal="center" vertical="center"/>
      <protection/>
    </xf>
    <xf numFmtId="4" fontId="8" fillId="0" borderId="9" xfId="0" applyNumberFormat="1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4" fontId="54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14" fillId="0" borderId="9" xfId="0" applyFont="1" applyFill="1" applyBorder="1" applyAlignment="1" applyProtection="1">
      <alignment vertical="center"/>
      <protection/>
    </xf>
    <xf numFmtId="4" fontId="14" fillId="0" borderId="9" xfId="0" applyNumberFormat="1" applyFont="1" applyFill="1" applyBorder="1" applyAlignment="1" applyProtection="1">
      <alignment horizontal="right" vertical="center" wrapText="1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49" fontId="14" fillId="0" borderId="9" xfId="0" applyNumberFormat="1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vertical="center"/>
      <protection/>
    </xf>
    <xf numFmtId="4" fontId="14" fillId="0" borderId="9" xfId="0" applyNumberFormat="1" applyFont="1" applyBorder="1" applyAlignment="1" applyProtection="1">
      <alignment horizontal="right" vertical="center"/>
      <protection/>
    </xf>
    <xf numFmtId="0" fontId="14" fillId="0" borderId="9" xfId="0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13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4" fontId="14" fillId="0" borderId="9" xfId="0" applyNumberFormat="1" applyFont="1" applyFill="1" applyBorder="1" applyAlignment="1" applyProtection="1">
      <alignment horizontal="right" vertical="center"/>
      <protection/>
    </xf>
    <xf numFmtId="4" fontId="14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0" fontId="14" fillId="0" borderId="9" xfId="0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0" fontId="14" fillId="0" borderId="9" xfId="0" applyFont="1" applyFill="1" applyBorder="1" applyAlignment="1" applyProtection="1">
      <alignment horizontal="left" vertical="center"/>
      <protection/>
    </xf>
    <xf numFmtId="4" fontId="14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/>
      <protection/>
    </xf>
    <xf numFmtId="4" fontId="14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" fontId="1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Fill="1" applyBorder="1" applyAlignment="1" applyProtection="1">
      <alignment vertical="center"/>
      <protection/>
    </xf>
    <xf numFmtId="181" fontId="4" fillId="0" borderId="9" xfId="0" applyNumberFormat="1" applyFont="1" applyFill="1" applyBorder="1" applyAlignment="1" applyProtection="1">
      <alignment horizontal="center" vertical="center"/>
      <protection/>
    </xf>
    <xf numFmtId="181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4" fontId="1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1" fontId="14" fillId="0" borderId="9" xfId="0" applyNumberFormat="1" applyFont="1" applyFill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4" fontId="14" fillId="0" borderId="9" xfId="0" applyNumberFormat="1" applyFont="1" applyFill="1" applyBorder="1" applyAlignment="1" applyProtection="1">
      <alignment horizontal="center"/>
      <protection/>
    </xf>
    <xf numFmtId="4" fontId="14" fillId="0" borderId="9" xfId="0" applyNumberFormat="1" applyFont="1" applyFill="1" applyBorder="1" applyAlignment="1" applyProtection="1">
      <alignment vertical="center"/>
      <protection/>
    </xf>
    <xf numFmtId="0" fontId="14" fillId="0" borderId="9" xfId="0" applyFont="1" applyFill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1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7" fillId="0" borderId="9" xfId="0" applyFont="1" applyBorder="1" applyAlignment="1" applyProtection="1">
      <alignment horizontal="center" vertical="center"/>
      <protection/>
    </xf>
    <xf numFmtId="4" fontId="14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14" fillId="0" borderId="9" xfId="0" applyFont="1" applyFill="1" applyBorder="1" applyAlignment="1" applyProtection="1">
      <alignment horizontal="left" vertical="center" wrapText="1"/>
      <protection/>
    </xf>
    <xf numFmtId="0" fontId="14" fillId="0" borderId="9" xfId="0" applyFont="1" applyFill="1" applyBorder="1" applyAlignment="1" applyProtection="1">
      <alignment horizontal="left"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3"/>
  <sheetViews>
    <sheetView showGridLines="0" workbookViewId="0" topLeftCell="A14">
      <selection activeCell="B18" sqref="B18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4" width="5.140625" style="1" customWidth="1"/>
  </cols>
  <sheetData>
    <row r="1" s="1" customFormat="1" ht="15">
      <c r="A1" s="9" t="s">
        <v>0</v>
      </c>
    </row>
    <row r="2" spans="1:4" s="1" customFormat="1" ht="28.5" customHeight="1">
      <c r="A2" s="2" t="s">
        <v>1</v>
      </c>
      <c r="B2" s="2"/>
      <c r="C2" s="2"/>
      <c r="D2" s="2"/>
    </row>
    <row r="3" spans="1:4" s="1" customFormat="1" ht="15" customHeight="1">
      <c r="A3" s="9" t="s">
        <v>2</v>
      </c>
      <c r="B3" s="9"/>
      <c r="C3" s="9"/>
      <c r="D3" s="7" t="s">
        <v>3</v>
      </c>
    </row>
    <row r="4" spans="1:63" s="1" customFormat="1" ht="18" customHeight="1">
      <c r="A4" s="5" t="s">
        <v>4</v>
      </c>
      <c r="B4" s="5"/>
      <c r="C4" s="5"/>
      <c r="D4" s="5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</row>
    <row r="5" spans="1:63" s="1" customFormat="1" ht="18" customHeight="1">
      <c r="A5" s="5" t="s">
        <v>5</v>
      </c>
      <c r="B5" s="5" t="s">
        <v>6</v>
      </c>
      <c r="C5" s="5" t="s">
        <v>7</v>
      </c>
      <c r="D5" s="5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</row>
    <row r="6" spans="1:4" s="1" customFormat="1" ht="18" customHeight="1">
      <c r="A6" s="61" t="s">
        <v>8</v>
      </c>
      <c r="B6" s="49">
        <f>135400.911597-6350</f>
        <v>129050.911597</v>
      </c>
      <c r="C6" s="67" t="s">
        <v>9</v>
      </c>
      <c r="D6" s="49">
        <f>14739.481597+20</f>
        <v>14759.481597</v>
      </c>
    </row>
    <row r="7" spans="1:4" s="1" customFormat="1" ht="18" customHeight="1">
      <c r="A7" s="94" t="s">
        <v>10</v>
      </c>
      <c r="B7" s="49"/>
      <c r="C7" s="67" t="s">
        <v>11</v>
      </c>
      <c r="D7" s="50"/>
    </row>
    <row r="8" spans="1:4" s="1" customFormat="1" ht="18" customHeight="1">
      <c r="A8" s="61" t="s">
        <v>12</v>
      </c>
      <c r="B8" s="50"/>
      <c r="C8" s="67" t="s">
        <v>13</v>
      </c>
      <c r="D8" s="50"/>
    </row>
    <row r="9" spans="1:4" s="1" customFormat="1" ht="18" customHeight="1">
      <c r="A9" s="61" t="s">
        <v>14</v>
      </c>
      <c r="B9" s="95"/>
      <c r="C9" s="67" t="s">
        <v>15</v>
      </c>
      <c r="D9" s="50">
        <v>72</v>
      </c>
    </row>
    <row r="10" spans="1:4" s="1" customFormat="1" ht="18" customHeight="1">
      <c r="A10" s="61" t="s">
        <v>16</v>
      </c>
      <c r="B10" s="50"/>
      <c r="C10" s="67" t="s">
        <v>17</v>
      </c>
      <c r="D10" s="50">
        <v>3449</v>
      </c>
    </row>
    <row r="11" spans="1:4" s="1" customFormat="1" ht="18" customHeight="1">
      <c r="A11" s="61" t="s">
        <v>18</v>
      </c>
      <c r="B11" s="50"/>
      <c r="C11" s="67" t="s">
        <v>19</v>
      </c>
      <c r="D11" s="49">
        <f>60175+50</f>
        <v>60225</v>
      </c>
    </row>
    <row r="12" spans="1:12" s="1" customFormat="1" ht="18" customHeight="1">
      <c r="A12" s="61" t="s">
        <v>20</v>
      </c>
      <c r="B12" s="50"/>
      <c r="C12" s="67" t="s">
        <v>21</v>
      </c>
      <c r="D12" s="50">
        <v>3500</v>
      </c>
      <c r="K12" s="103"/>
      <c r="L12" s="103"/>
    </row>
    <row r="13" spans="1:12" s="1" customFormat="1" ht="18" customHeight="1">
      <c r="A13" s="61" t="s">
        <v>22</v>
      </c>
      <c r="B13" s="50"/>
      <c r="C13" s="67" t="s">
        <v>23</v>
      </c>
      <c r="D13" s="50"/>
      <c r="K13" s="103"/>
      <c r="L13" s="103"/>
    </row>
    <row r="14" spans="1:12" s="1" customFormat="1" ht="18" customHeight="1">
      <c r="A14" s="61" t="s">
        <v>24</v>
      </c>
      <c r="B14" s="50"/>
      <c r="C14" s="67" t="s">
        <v>25</v>
      </c>
      <c r="D14" s="50"/>
      <c r="K14" s="103"/>
      <c r="L14" s="103"/>
    </row>
    <row r="15" spans="1:12" s="1" customFormat="1" ht="18" customHeight="1">
      <c r="A15" s="61" t="s">
        <v>26</v>
      </c>
      <c r="B15" s="50"/>
      <c r="C15" s="67" t="s">
        <v>27</v>
      </c>
      <c r="D15" s="50">
        <v>22</v>
      </c>
      <c r="K15" s="103"/>
      <c r="L15" s="103"/>
    </row>
    <row r="16" spans="1:4" s="1" customFormat="1" ht="18" customHeight="1">
      <c r="A16" s="61" t="s">
        <v>28</v>
      </c>
      <c r="B16" s="96"/>
      <c r="C16" s="67" t="s">
        <v>29</v>
      </c>
      <c r="D16" s="50">
        <v>3170</v>
      </c>
    </row>
    <row r="17" spans="1:4" s="1" customFormat="1" ht="18" customHeight="1">
      <c r="A17" s="61" t="s">
        <v>30</v>
      </c>
      <c r="B17" s="97"/>
      <c r="C17" s="67" t="s">
        <v>31</v>
      </c>
      <c r="D17" s="49">
        <f>82980.73+6000-45425.3</f>
        <v>43555.42999999999</v>
      </c>
    </row>
    <row r="18" spans="1:4" s="1" customFormat="1" ht="18" customHeight="1">
      <c r="A18" s="61"/>
      <c r="B18" s="97"/>
      <c r="C18" s="67" t="s">
        <v>32</v>
      </c>
      <c r="D18" s="50"/>
    </row>
    <row r="19" spans="1:4" s="1" customFormat="1" ht="18" customHeight="1">
      <c r="A19" s="66"/>
      <c r="B19" s="75"/>
      <c r="C19" s="67" t="s">
        <v>33</v>
      </c>
      <c r="D19" s="50"/>
    </row>
    <row r="20" spans="1:4" s="1" customFormat="1" ht="18" customHeight="1">
      <c r="A20" s="66"/>
      <c r="B20" s="75"/>
      <c r="C20" s="67" t="s">
        <v>34</v>
      </c>
      <c r="D20" s="50"/>
    </row>
    <row r="21" spans="1:4" s="1" customFormat="1" ht="18" customHeight="1">
      <c r="A21" s="66"/>
      <c r="B21" s="75"/>
      <c r="C21" s="67" t="s">
        <v>35</v>
      </c>
      <c r="D21" s="49"/>
    </row>
    <row r="22" spans="1:4" s="1" customFormat="1" ht="18" customHeight="1">
      <c r="A22" s="98"/>
      <c r="B22" s="75"/>
      <c r="C22" s="67" t="s">
        <v>36</v>
      </c>
      <c r="D22" s="49"/>
    </row>
    <row r="23" spans="1:4" s="1" customFormat="1" ht="18" customHeight="1">
      <c r="A23" s="98"/>
      <c r="B23" s="75"/>
      <c r="C23" s="67" t="s">
        <v>37</v>
      </c>
      <c r="D23" s="50"/>
    </row>
    <row r="24" spans="1:4" s="1" customFormat="1" ht="18" customHeight="1">
      <c r="A24" s="99"/>
      <c r="B24" s="100"/>
      <c r="C24" s="67" t="s">
        <v>38</v>
      </c>
      <c r="D24" s="50"/>
    </row>
    <row r="25" spans="1:4" s="1" customFormat="1" ht="18" customHeight="1">
      <c r="A25" s="99"/>
      <c r="B25" s="100"/>
      <c r="C25" s="74" t="s">
        <v>39</v>
      </c>
      <c r="D25" s="50"/>
    </row>
    <row r="26" spans="1:4" s="1" customFormat="1" ht="18" customHeight="1">
      <c r="A26" s="99"/>
      <c r="B26" s="100"/>
      <c r="C26" s="67" t="s">
        <v>40</v>
      </c>
      <c r="D26" s="50"/>
    </row>
    <row r="27" spans="1:4" s="1" customFormat="1" ht="18" customHeight="1">
      <c r="A27" s="99"/>
      <c r="B27" s="100"/>
      <c r="C27" s="67" t="s">
        <v>41</v>
      </c>
      <c r="D27" s="50"/>
    </row>
    <row r="28" spans="1:4" s="1" customFormat="1" ht="18" customHeight="1">
      <c r="A28" s="99"/>
      <c r="B28" s="100"/>
      <c r="C28" s="67" t="s">
        <v>42</v>
      </c>
      <c r="D28" s="50">
        <v>298</v>
      </c>
    </row>
    <row r="29" spans="1:4" s="1" customFormat="1" ht="18" customHeight="1">
      <c r="A29" s="99"/>
      <c r="B29" s="100"/>
      <c r="C29" s="67" t="s">
        <v>43</v>
      </c>
      <c r="D29" s="50"/>
    </row>
    <row r="30" spans="1:4" s="1" customFormat="1" ht="18" customHeight="1">
      <c r="A30" s="61"/>
      <c r="B30" s="97"/>
      <c r="C30" s="67" t="s">
        <v>44</v>
      </c>
      <c r="D30" s="49"/>
    </row>
    <row r="31" spans="1:4" s="1" customFormat="1" ht="18" customHeight="1">
      <c r="A31" s="61"/>
      <c r="B31" s="97"/>
      <c r="C31" s="67" t="s">
        <v>45</v>
      </c>
      <c r="D31" s="50"/>
    </row>
    <row r="32" spans="1:4" s="1" customFormat="1" ht="18" customHeight="1">
      <c r="A32" s="61"/>
      <c r="B32" s="97"/>
      <c r="C32" s="67" t="s">
        <v>46</v>
      </c>
      <c r="D32" s="50"/>
    </row>
    <row r="33" spans="1:4" s="1" customFormat="1" ht="18" customHeight="1">
      <c r="A33" s="61"/>
      <c r="B33" s="97"/>
      <c r="C33" s="67" t="s">
        <v>47</v>
      </c>
      <c r="D33" s="49"/>
    </row>
    <row r="34" spans="1:4" s="1" customFormat="1" ht="18" customHeight="1">
      <c r="A34" s="61"/>
      <c r="B34" s="97"/>
      <c r="C34" s="67" t="s">
        <v>48</v>
      </c>
      <c r="D34" s="50"/>
    </row>
    <row r="35" spans="1:4" s="1" customFormat="1" ht="18" customHeight="1">
      <c r="A35" s="61"/>
      <c r="B35" s="97"/>
      <c r="C35" s="67" t="s">
        <v>49</v>
      </c>
      <c r="D35" s="50"/>
    </row>
    <row r="36" spans="1:4" s="1" customFormat="1" ht="18" customHeight="1">
      <c r="A36" s="61"/>
      <c r="B36" s="97"/>
      <c r="C36" s="67"/>
      <c r="D36" s="75"/>
    </row>
    <row r="37" spans="1:4" s="1" customFormat="1" ht="18" customHeight="1">
      <c r="A37" s="61"/>
      <c r="B37" s="97"/>
      <c r="C37" s="67"/>
      <c r="D37" s="75"/>
    </row>
    <row r="38" spans="1:4" s="1" customFormat="1" ht="18" customHeight="1">
      <c r="A38" s="61"/>
      <c r="B38" s="97"/>
      <c r="C38" s="74" t="s">
        <v>50</v>
      </c>
      <c r="D38" s="79"/>
    </row>
    <row r="39" spans="1:4" s="1" customFormat="1" ht="18" customHeight="1">
      <c r="A39" s="101"/>
      <c r="B39" s="75"/>
      <c r="C39" s="75"/>
      <c r="D39" s="75"/>
    </row>
    <row r="40" spans="1:4" s="1" customFormat="1" ht="18" customHeight="1">
      <c r="A40" s="101"/>
      <c r="B40" s="75"/>
      <c r="C40" s="74"/>
      <c r="D40" s="50"/>
    </row>
    <row r="41" spans="1:4" s="1" customFormat="1" ht="18" customHeight="1">
      <c r="A41" s="5" t="s">
        <v>51</v>
      </c>
      <c r="B41" s="97">
        <f>SUM(B6:B8)+B10+B16+B17</f>
        <v>129050.911597</v>
      </c>
      <c r="C41" s="102" t="s">
        <v>52</v>
      </c>
      <c r="D41" s="50">
        <f>SUM(D6:D35)</f>
        <v>129050.911597</v>
      </c>
    </row>
    <row r="42" s="1" customFormat="1" ht="18" customHeight="1">
      <c r="A42" s="9" t="s">
        <v>53</v>
      </c>
    </row>
    <row r="43" spans="1:4" s="1" customFormat="1" ht="15">
      <c r="A43" s="93"/>
      <c r="B43" s="93"/>
      <c r="C43" s="93"/>
      <c r="D43" s="93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fitToHeight="1" fitToWidth="1" horizontalDpi="300" verticalDpi="300" orientation="landscape" scale="5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A2" sqref="A2:H2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9" t="s">
        <v>402</v>
      </c>
      <c r="B1" s="10"/>
      <c r="C1" s="10"/>
      <c r="D1" s="10"/>
      <c r="E1" s="10"/>
      <c r="F1" s="10"/>
      <c r="G1" s="10"/>
    </row>
    <row r="2" spans="1:8" s="1" customFormat="1" ht="26.25" customHeight="1">
      <c r="A2" s="11" t="s">
        <v>403</v>
      </c>
      <c r="B2" s="11"/>
      <c r="C2" s="11"/>
      <c r="D2" s="11"/>
      <c r="E2" s="11"/>
      <c r="F2" s="11"/>
      <c r="G2" s="11"/>
      <c r="H2" s="11"/>
    </row>
    <row r="3" spans="1:8" s="1" customFormat="1" ht="18" customHeight="1">
      <c r="A3" s="9" t="s">
        <v>56</v>
      </c>
      <c r="C3" s="2"/>
      <c r="D3" s="2"/>
      <c r="E3" s="2"/>
      <c r="F3" s="2"/>
      <c r="G3" s="7"/>
      <c r="H3" s="7" t="s">
        <v>3</v>
      </c>
    </row>
    <row r="4" spans="1:8" s="1" customFormat="1" ht="40.5" customHeight="1">
      <c r="A4" s="12" t="s">
        <v>404</v>
      </c>
      <c r="B4" s="4" t="s">
        <v>58</v>
      </c>
      <c r="C4" s="4" t="s">
        <v>333</v>
      </c>
      <c r="D4" s="4" t="s">
        <v>334</v>
      </c>
      <c r="E4" s="4" t="s">
        <v>405</v>
      </c>
      <c r="F4" s="4" t="s">
        <v>406</v>
      </c>
      <c r="G4" s="4" t="s">
        <v>61</v>
      </c>
      <c r="H4" s="4" t="s">
        <v>64</v>
      </c>
    </row>
    <row r="5" spans="1:8" s="1" customFormat="1" ht="23.25" customHeight="1">
      <c r="A5" s="13"/>
      <c r="B5" s="14"/>
      <c r="C5" s="14"/>
      <c r="D5" s="14"/>
      <c r="E5" s="14"/>
      <c r="F5" s="14"/>
      <c r="G5" s="14"/>
      <c r="H5" s="8"/>
    </row>
    <row r="6" s="1" customFormat="1" ht="33.75" customHeight="1"/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"/>
  <sheetViews>
    <sheetView showGridLines="0" tabSelected="1" workbookViewId="0" topLeftCell="A1">
      <selection activeCell="E10" sqref="E10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407</v>
      </c>
    </row>
    <row r="2" spans="1:13" s="1" customFormat="1" ht="30" customHeight="1">
      <c r="A2" s="2" t="s">
        <v>408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409</v>
      </c>
      <c r="B3" s="2"/>
      <c r="C3" s="2"/>
      <c r="D3" s="2"/>
      <c r="E3" s="2"/>
      <c r="F3" s="2"/>
      <c r="M3" s="7" t="s">
        <v>3</v>
      </c>
    </row>
    <row r="4" spans="1:13" s="1" customFormat="1" ht="36" customHeight="1">
      <c r="A4" s="4" t="s">
        <v>320</v>
      </c>
      <c r="B4" s="4" t="s">
        <v>328</v>
      </c>
      <c r="C4" s="4" t="s">
        <v>410</v>
      </c>
      <c r="D4" s="4" t="s">
        <v>411</v>
      </c>
      <c r="E4" s="4" t="s">
        <v>412</v>
      </c>
      <c r="F4" s="4" t="s">
        <v>413</v>
      </c>
      <c r="G4" s="4" t="s">
        <v>414</v>
      </c>
      <c r="H4" s="5" t="s">
        <v>415</v>
      </c>
      <c r="I4" s="5"/>
      <c r="J4" s="5"/>
      <c r="K4" s="5" t="s">
        <v>416</v>
      </c>
      <c r="L4" s="5" t="s">
        <v>417</v>
      </c>
      <c r="M4" s="5" t="s">
        <v>418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8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10.00390625" style="1" customWidth="1"/>
    <col min="2" max="2" width="15.140625" style="1" customWidth="1"/>
    <col min="3" max="3" width="12.7109375" style="58" customWidth="1"/>
    <col min="4" max="4" width="12.57421875" style="58" customWidth="1"/>
    <col min="5" max="5" width="8.8515625" style="1" customWidth="1"/>
    <col min="6" max="6" width="8.28125" style="1" customWidth="1"/>
    <col min="7" max="7" width="8.8515625" style="1" customWidth="1"/>
    <col min="8" max="8" width="10.57421875" style="1" customWidth="1"/>
    <col min="9" max="9" width="5.28125" style="1" customWidth="1"/>
    <col min="10" max="14" width="5.8515625" style="1" customWidth="1"/>
    <col min="15" max="20" width="9.00390625" style="1" customWidth="1"/>
  </cols>
  <sheetData>
    <row r="1" spans="1:4" s="1" customFormat="1" ht="14.25" customHeight="1">
      <c r="A1" s="88" t="s">
        <v>54</v>
      </c>
      <c r="C1" s="58"/>
      <c r="D1" s="58"/>
    </row>
    <row r="2" spans="1:14" s="1" customFormat="1" ht="25.5" customHeight="1">
      <c r="A2" s="28" t="s">
        <v>55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" customFormat="1" ht="20.25" customHeight="1">
      <c r="A3" s="89" t="s">
        <v>56</v>
      </c>
      <c r="B3" s="89"/>
      <c r="C3" s="45"/>
      <c r="D3" s="45"/>
      <c r="E3" s="45"/>
      <c r="F3" s="45"/>
      <c r="G3" s="45"/>
      <c r="H3" s="45"/>
      <c r="I3" s="45"/>
      <c r="J3" s="45"/>
      <c r="K3" s="45"/>
      <c r="L3" s="45"/>
      <c r="M3" s="7" t="s">
        <v>3</v>
      </c>
      <c r="N3" s="7"/>
    </row>
    <row r="4" spans="1:14" s="1" customFormat="1" ht="31.5" customHeight="1">
      <c r="A4" s="86" t="s">
        <v>57</v>
      </c>
      <c r="B4" s="86"/>
      <c r="C4" s="35" t="s">
        <v>58</v>
      </c>
      <c r="D4" s="35" t="s">
        <v>59</v>
      </c>
      <c r="E4" s="35" t="s">
        <v>60</v>
      </c>
      <c r="F4" s="35" t="s">
        <v>61</v>
      </c>
      <c r="G4" s="35" t="s">
        <v>62</v>
      </c>
      <c r="H4" s="35" t="s">
        <v>63</v>
      </c>
      <c r="I4" s="37" t="s">
        <v>64</v>
      </c>
      <c r="J4" s="37"/>
      <c r="K4" s="37"/>
      <c r="L4" s="37"/>
      <c r="M4" s="37"/>
      <c r="N4" s="37"/>
    </row>
    <row r="5" spans="1:14" s="1" customFormat="1" ht="84" customHeight="1">
      <c r="A5" s="35" t="s">
        <v>65</v>
      </c>
      <c r="B5" s="35" t="s">
        <v>66</v>
      </c>
      <c r="C5" s="35"/>
      <c r="D5" s="35"/>
      <c r="E5" s="35"/>
      <c r="F5" s="35"/>
      <c r="G5" s="35"/>
      <c r="H5" s="35"/>
      <c r="I5" s="35" t="s">
        <v>67</v>
      </c>
      <c r="J5" s="35" t="s">
        <v>68</v>
      </c>
      <c r="K5" s="35" t="s">
        <v>69</v>
      </c>
      <c r="L5" s="35" t="s">
        <v>70</v>
      </c>
      <c r="M5" s="35" t="s">
        <v>71</v>
      </c>
      <c r="N5" s="35" t="s">
        <v>72</v>
      </c>
    </row>
    <row r="6" spans="1:19" s="1" customFormat="1" ht="42.75" customHeight="1">
      <c r="A6" s="51" t="s">
        <v>58</v>
      </c>
      <c r="B6" s="90"/>
      <c r="C6" s="68">
        <v>129050.911597</v>
      </c>
      <c r="D6" s="68">
        <f>135400.911597-6350</f>
        <v>129050.911597</v>
      </c>
      <c r="E6" s="49"/>
      <c r="F6" s="50"/>
      <c r="G6" s="50"/>
      <c r="H6" s="50"/>
      <c r="I6" s="50"/>
      <c r="J6" s="50"/>
      <c r="K6" s="50"/>
      <c r="L6" s="50"/>
      <c r="M6" s="50"/>
      <c r="N6" s="50"/>
      <c r="O6" s="92"/>
      <c r="P6" s="92"/>
      <c r="Q6" s="92"/>
      <c r="R6" s="92"/>
      <c r="S6" s="92"/>
    </row>
    <row r="7" spans="1:14" s="1" customFormat="1" ht="42.75" customHeight="1">
      <c r="A7" s="51" t="s">
        <v>73</v>
      </c>
      <c r="B7" s="90" t="s">
        <v>74</v>
      </c>
      <c r="C7" s="68">
        <f>14739.481597+20</f>
        <v>14759.481597</v>
      </c>
      <c r="D7" s="68">
        <f>14739.481597+20</f>
        <v>14759.481597</v>
      </c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s="1" customFormat="1" ht="42.75" customHeight="1">
      <c r="A8" s="51" t="s">
        <v>75</v>
      </c>
      <c r="B8" s="90" t="s">
        <v>76</v>
      </c>
      <c r="C8" s="68">
        <f>12698.781597+20</f>
        <v>12718.781597</v>
      </c>
      <c r="D8" s="68">
        <f>12698.781597+20</f>
        <v>12718.781597</v>
      </c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s="1" customFormat="1" ht="42.75" customHeight="1">
      <c r="A9" s="53" t="s">
        <v>77</v>
      </c>
      <c r="B9" s="91" t="s">
        <v>78</v>
      </c>
      <c r="C9" s="62">
        <v>7852.981597</v>
      </c>
      <c r="D9" s="62">
        <v>7852.981597</v>
      </c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s="1" customFormat="1" ht="42.75" customHeight="1">
      <c r="A10" s="51" t="s">
        <v>79</v>
      </c>
      <c r="B10" s="90" t="s">
        <v>80</v>
      </c>
      <c r="C10" s="68">
        <f>1510+20</f>
        <v>1530</v>
      </c>
      <c r="D10" s="68">
        <f>1510+20</f>
        <v>1530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1" customFormat="1" ht="42.75" customHeight="1">
      <c r="A11" s="53" t="s">
        <v>81</v>
      </c>
      <c r="B11" s="91" t="s">
        <v>82</v>
      </c>
      <c r="C11" s="62">
        <v>1945.8</v>
      </c>
      <c r="D11" s="62">
        <v>1945.8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1" customFormat="1" ht="42.75" customHeight="1">
      <c r="A12" s="53" t="s">
        <v>83</v>
      </c>
      <c r="B12" s="91" t="s">
        <v>84</v>
      </c>
      <c r="C12" s="62">
        <v>100</v>
      </c>
      <c r="D12" s="62">
        <v>100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s="1" customFormat="1" ht="42.75" customHeight="1">
      <c r="A13" s="53" t="s">
        <v>85</v>
      </c>
      <c r="B13" s="91" t="s">
        <v>86</v>
      </c>
      <c r="C13" s="62">
        <v>1290</v>
      </c>
      <c r="D13" s="62">
        <v>1290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s="1" customFormat="1" ht="42.75" customHeight="1">
      <c r="A14" s="53" t="s">
        <v>87</v>
      </c>
      <c r="B14" s="91" t="s">
        <v>88</v>
      </c>
      <c r="C14" s="62">
        <v>330</v>
      </c>
      <c r="D14" s="62">
        <v>330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s="1" customFormat="1" ht="42.75" customHeight="1">
      <c r="A15" s="53" t="s">
        <v>89</v>
      </c>
      <c r="B15" s="91" t="s">
        <v>80</v>
      </c>
      <c r="C15" s="62">
        <v>250</v>
      </c>
      <c r="D15" s="62">
        <v>250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s="1" customFormat="1" ht="42.75" customHeight="1">
      <c r="A16" s="53" t="s">
        <v>90</v>
      </c>
      <c r="B16" s="91" t="s">
        <v>91</v>
      </c>
      <c r="C16" s="62">
        <v>80</v>
      </c>
      <c r="D16" s="62">
        <v>80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s="1" customFormat="1" ht="42.75" customHeight="1">
      <c r="A17" s="53" t="s">
        <v>92</v>
      </c>
      <c r="B17" s="91" t="s">
        <v>93</v>
      </c>
      <c r="C17" s="62">
        <v>4</v>
      </c>
      <c r="D17" s="62">
        <v>4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s="1" customFormat="1" ht="42.75" customHeight="1">
      <c r="A18" s="53" t="s">
        <v>94</v>
      </c>
      <c r="B18" s="91" t="s">
        <v>80</v>
      </c>
      <c r="C18" s="62">
        <v>4</v>
      </c>
      <c r="D18" s="62">
        <v>4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s="1" customFormat="1" ht="42.75" customHeight="1">
      <c r="A19" s="53" t="s">
        <v>95</v>
      </c>
      <c r="B19" s="91" t="s">
        <v>96</v>
      </c>
      <c r="C19" s="62">
        <v>200</v>
      </c>
      <c r="D19" s="62">
        <v>200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s="1" customFormat="1" ht="42.75" customHeight="1">
      <c r="A20" s="53" t="s">
        <v>97</v>
      </c>
      <c r="B20" s="91" t="s">
        <v>98</v>
      </c>
      <c r="C20" s="62">
        <v>200</v>
      </c>
      <c r="D20" s="62">
        <v>200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s="1" customFormat="1" ht="42.75" customHeight="1">
      <c r="A21" s="53" t="s">
        <v>99</v>
      </c>
      <c r="B21" s="91" t="s">
        <v>100</v>
      </c>
      <c r="C21" s="62">
        <v>15</v>
      </c>
      <c r="D21" s="62">
        <v>15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s="1" customFormat="1" ht="42.75" customHeight="1">
      <c r="A22" s="53" t="s">
        <v>101</v>
      </c>
      <c r="B22" s="91" t="s">
        <v>80</v>
      </c>
      <c r="C22" s="62">
        <v>15</v>
      </c>
      <c r="D22" s="62">
        <v>15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s="1" customFormat="1" ht="42.75" customHeight="1">
      <c r="A23" s="53" t="s">
        <v>102</v>
      </c>
      <c r="B23" s="91" t="s">
        <v>103</v>
      </c>
      <c r="C23" s="62">
        <v>789.4</v>
      </c>
      <c r="D23" s="62">
        <v>789.4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s="1" customFormat="1" ht="42.75" customHeight="1">
      <c r="A24" s="53" t="s">
        <v>104</v>
      </c>
      <c r="B24" s="91" t="s">
        <v>105</v>
      </c>
      <c r="C24" s="62">
        <v>789.4</v>
      </c>
      <c r="D24" s="62">
        <v>789.4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s="1" customFormat="1" ht="42.75" customHeight="1">
      <c r="A25" s="53" t="s">
        <v>106</v>
      </c>
      <c r="B25" s="91" t="s">
        <v>107</v>
      </c>
      <c r="C25" s="62">
        <v>10</v>
      </c>
      <c r="D25" s="62">
        <v>10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s="1" customFormat="1" ht="42.75" customHeight="1">
      <c r="A26" s="53" t="s">
        <v>108</v>
      </c>
      <c r="B26" s="91" t="s">
        <v>80</v>
      </c>
      <c r="C26" s="62">
        <v>10</v>
      </c>
      <c r="D26" s="62">
        <v>10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s="1" customFormat="1" ht="42.75" customHeight="1">
      <c r="A27" s="53" t="s">
        <v>109</v>
      </c>
      <c r="B27" s="91" t="s">
        <v>110</v>
      </c>
      <c r="C27" s="62">
        <v>152.5</v>
      </c>
      <c r="D27" s="62">
        <v>152.5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s="1" customFormat="1" ht="42.75" customHeight="1">
      <c r="A28" s="53" t="s">
        <v>111</v>
      </c>
      <c r="B28" s="91" t="s">
        <v>112</v>
      </c>
      <c r="C28" s="62">
        <v>152.5</v>
      </c>
      <c r="D28" s="62">
        <v>152.5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s="1" customFormat="1" ht="42.75" customHeight="1">
      <c r="A29" s="53" t="s">
        <v>113</v>
      </c>
      <c r="B29" s="91" t="s">
        <v>114</v>
      </c>
      <c r="C29" s="62">
        <v>216.8</v>
      </c>
      <c r="D29" s="62">
        <v>216.8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s="1" customFormat="1" ht="42.75" customHeight="1">
      <c r="A30" s="53" t="s">
        <v>115</v>
      </c>
      <c r="B30" s="91" t="s">
        <v>80</v>
      </c>
      <c r="C30" s="62">
        <v>77.3</v>
      </c>
      <c r="D30" s="62">
        <v>77.3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4" s="1" customFormat="1" ht="42.75" customHeight="1">
      <c r="A31" s="53" t="s">
        <v>116</v>
      </c>
      <c r="B31" s="91" t="s">
        <v>117</v>
      </c>
      <c r="C31" s="62">
        <v>139.5</v>
      </c>
      <c r="D31" s="62">
        <v>139.5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s="1" customFormat="1" ht="42.75" customHeight="1">
      <c r="A32" s="53" t="s">
        <v>118</v>
      </c>
      <c r="B32" s="91" t="s">
        <v>119</v>
      </c>
      <c r="C32" s="62">
        <v>270</v>
      </c>
      <c r="D32" s="62">
        <v>270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4" s="1" customFormat="1" ht="42.75" customHeight="1">
      <c r="A33" s="53" t="s">
        <v>120</v>
      </c>
      <c r="B33" s="91" t="s">
        <v>80</v>
      </c>
      <c r="C33" s="62">
        <v>213</v>
      </c>
      <c r="D33" s="62">
        <v>213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14" s="1" customFormat="1" ht="42.75" customHeight="1">
      <c r="A34" s="53" t="s">
        <v>121</v>
      </c>
      <c r="B34" s="91" t="s">
        <v>122</v>
      </c>
      <c r="C34" s="62">
        <v>57</v>
      </c>
      <c r="D34" s="62">
        <v>57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s="1" customFormat="1" ht="42.75" customHeight="1">
      <c r="A35" s="53" t="s">
        <v>123</v>
      </c>
      <c r="B35" s="91" t="s">
        <v>124</v>
      </c>
      <c r="C35" s="62">
        <v>53</v>
      </c>
      <c r="D35" s="62">
        <v>53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s="1" customFormat="1" ht="42.75" customHeight="1">
      <c r="A36" s="53" t="s">
        <v>125</v>
      </c>
      <c r="B36" s="91" t="s">
        <v>80</v>
      </c>
      <c r="C36" s="62">
        <v>53</v>
      </c>
      <c r="D36" s="62">
        <v>53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s="1" customFormat="1" ht="42.75" customHeight="1">
      <c r="A37" s="53" t="s">
        <v>126</v>
      </c>
      <c r="B37" s="91" t="s">
        <v>127</v>
      </c>
      <c r="C37" s="62">
        <v>72</v>
      </c>
      <c r="D37" s="62">
        <v>72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s="1" customFormat="1" ht="42.75" customHeight="1">
      <c r="A38" s="53" t="s">
        <v>128</v>
      </c>
      <c r="B38" s="91" t="s">
        <v>129</v>
      </c>
      <c r="C38" s="62">
        <v>12</v>
      </c>
      <c r="D38" s="62">
        <v>12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1:14" s="1" customFormat="1" ht="42.75" customHeight="1">
      <c r="A39" s="53" t="s">
        <v>130</v>
      </c>
      <c r="B39" s="91" t="s">
        <v>80</v>
      </c>
      <c r="C39" s="62">
        <v>12</v>
      </c>
      <c r="D39" s="62">
        <v>12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s="1" customFormat="1" ht="42.75" customHeight="1">
      <c r="A40" s="53" t="s">
        <v>131</v>
      </c>
      <c r="B40" s="91" t="s">
        <v>132</v>
      </c>
      <c r="C40" s="62">
        <v>60</v>
      </c>
      <c r="D40" s="62">
        <v>60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s="1" customFormat="1" ht="42.75" customHeight="1">
      <c r="A41" s="53" t="s">
        <v>133</v>
      </c>
      <c r="B41" s="91" t="s">
        <v>78</v>
      </c>
      <c r="C41" s="62">
        <v>60</v>
      </c>
      <c r="D41" s="62">
        <v>60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s="1" customFormat="1" ht="42.75" customHeight="1">
      <c r="A42" s="53" t="s">
        <v>134</v>
      </c>
      <c r="B42" s="91" t="s">
        <v>135</v>
      </c>
      <c r="C42" s="62">
        <v>3449</v>
      </c>
      <c r="D42" s="62">
        <v>3449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s="1" customFormat="1" ht="42.75" customHeight="1">
      <c r="A43" s="53" t="s">
        <v>136</v>
      </c>
      <c r="B43" s="91" t="s">
        <v>137</v>
      </c>
      <c r="C43" s="62">
        <v>649</v>
      </c>
      <c r="D43" s="62">
        <v>649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s="1" customFormat="1" ht="42.75" customHeight="1">
      <c r="A44" s="53" t="s">
        <v>138</v>
      </c>
      <c r="B44" s="91" t="s">
        <v>80</v>
      </c>
      <c r="C44" s="62">
        <v>649</v>
      </c>
      <c r="D44" s="62">
        <v>649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4" s="1" customFormat="1" ht="42.75" customHeight="1">
      <c r="A45" s="51">
        <v>20502</v>
      </c>
      <c r="B45" s="52" t="s">
        <v>139</v>
      </c>
      <c r="C45" s="68">
        <v>2800</v>
      </c>
      <c r="D45" s="68">
        <v>2800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 s="1" customFormat="1" ht="42.75" customHeight="1">
      <c r="A46" s="51">
        <v>2050202</v>
      </c>
      <c r="B46" s="52" t="s">
        <v>140</v>
      </c>
      <c r="C46" s="68">
        <v>1000</v>
      </c>
      <c r="D46" s="68">
        <v>1000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s="1" customFormat="1" ht="42.75" customHeight="1">
      <c r="A47" s="51">
        <v>2050203</v>
      </c>
      <c r="B47" s="52" t="s">
        <v>141</v>
      </c>
      <c r="C47" s="68">
        <v>1800</v>
      </c>
      <c r="D47" s="68">
        <v>1800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s="1" customFormat="1" ht="42.75" customHeight="1">
      <c r="A48" s="51" t="s">
        <v>142</v>
      </c>
      <c r="B48" s="90" t="s">
        <v>143</v>
      </c>
      <c r="C48" s="68">
        <f>60175+50</f>
        <v>60225</v>
      </c>
      <c r="D48" s="68">
        <f>60175+50</f>
        <v>60225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s="1" customFormat="1" ht="42.75" customHeight="1">
      <c r="A49" s="53" t="s">
        <v>144</v>
      </c>
      <c r="B49" s="91" t="s">
        <v>145</v>
      </c>
      <c r="C49" s="62">
        <v>595</v>
      </c>
      <c r="D49" s="62">
        <v>595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s="1" customFormat="1" ht="42.75" customHeight="1">
      <c r="A50" s="53" t="s">
        <v>146</v>
      </c>
      <c r="B50" s="91" t="s">
        <v>80</v>
      </c>
      <c r="C50" s="62">
        <v>595</v>
      </c>
      <c r="D50" s="62">
        <v>595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s="1" customFormat="1" ht="42.75" customHeight="1">
      <c r="A51" s="51" t="s">
        <v>147</v>
      </c>
      <c r="B51" s="90" t="s">
        <v>148</v>
      </c>
      <c r="C51" s="68">
        <f>55000+2580+50</f>
        <v>57630</v>
      </c>
      <c r="D51" s="68">
        <f>55000+2580+50</f>
        <v>57630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s="1" customFormat="1" ht="42.75" customHeight="1">
      <c r="A52" s="51" t="s">
        <v>149</v>
      </c>
      <c r="B52" s="90" t="s">
        <v>150</v>
      </c>
      <c r="C52" s="68">
        <f>55000+2580+50</f>
        <v>57630</v>
      </c>
      <c r="D52" s="68">
        <f>55000+2580+50</f>
        <v>57630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s="1" customFormat="1" ht="42.75" customHeight="1">
      <c r="A53" s="53" t="s">
        <v>151</v>
      </c>
      <c r="B53" s="91" t="s">
        <v>152</v>
      </c>
      <c r="C53" s="62">
        <v>2000</v>
      </c>
      <c r="D53" s="62">
        <v>2000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s="1" customFormat="1" ht="42.75" customHeight="1">
      <c r="A54" s="53" t="s">
        <v>153</v>
      </c>
      <c r="B54" s="91" t="s">
        <v>154</v>
      </c>
      <c r="C54" s="62">
        <v>2000</v>
      </c>
      <c r="D54" s="62">
        <v>2000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14" s="1" customFormat="1" ht="42.75" customHeight="1">
      <c r="A55" s="53" t="s">
        <v>155</v>
      </c>
      <c r="B55" s="91" t="s">
        <v>156</v>
      </c>
      <c r="C55" s="62">
        <v>3500</v>
      </c>
      <c r="D55" s="62">
        <v>3500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1:14" s="1" customFormat="1" ht="42.75" customHeight="1">
      <c r="A56" s="53" t="s">
        <v>157</v>
      </c>
      <c r="B56" s="91" t="s">
        <v>158</v>
      </c>
      <c r="C56" s="62">
        <v>3500</v>
      </c>
      <c r="D56" s="62">
        <v>3500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1:14" s="1" customFormat="1" ht="42.75" customHeight="1">
      <c r="A57" s="53" t="s">
        <v>159</v>
      </c>
      <c r="B57" s="91" t="s">
        <v>160</v>
      </c>
      <c r="C57" s="62">
        <v>3500</v>
      </c>
      <c r="D57" s="62">
        <v>3500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1" customFormat="1" ht="42.75" customHeight="1">
      <c r="A58" s="53" t="s">
        <v>161</v>
      </c>
      <c r="B58" s="91" t="s">
        <v>162</v>
      </c>
      <c r="C58" s="62">
        <v>22</v>
      </c>
      <c r="D58" s="62">
        <v>22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1" customFormat="1" ht="42.75" customHeight="1">
      <c r="A59" s="53" t="s">
        <v>163</v>
      </c>
      <c r="B59" s="91" t="s">
        <v>164</v>
      </c>
      <c r="C59" s="62">
        <v>22</v>
      </c>
      <c r="D59" s="62">
        <v>22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4" s="1" customFormat="1" ht="42.75" customHeight="1">
      <c r="A60" s="53" t="s">
        <v>165</v>
      </c>
      <c r="B60" s="91" t="s">
        <v>166</v>
      </c>
      <c r="C60" s="62">
        <v>22</v>
      </c>
      <c r="D60" s="62">
        <v>22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1:14" s="1" customFormat="1" ht="42.75" customHeight="1">
      <c r="A61" s="53" t="s">
        <v>167</v>
      </c>
      <c r="B61" s="91" t="s">
        <v>168</v>
      </c>
      <c r="C61" s="62">
        <v>3170</v>
      </c>
      <c r="D61" s="62">
        <v>3170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s="1" customFormat="1" ht="42.75" customHeight="1">
      <c r="A62" s="53" t="s">
        <v>169</v>
      </c>
      <c r="B62" s="91" t="s">
        <v>170</v>
      </c>
      <c r="C62" s="62">
        <v>240</v>
      </c>
      <c r="D62" s="62">
        <v>240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s="1" customFormat="1" ht="42.75" customHeight="1">
      <c r="A63" s="53" t="s">
        <v>171</v>
      </c>
      <c r="B63" s="91" t="s">
        <v>80</v>
      </c>
      <c r="C63" s="62">
        <v>240</v>
      </c>
      <c r="D63" s="62">
        <v>240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1" customFormat="1" ht="42.75" customHeight="1">
      <c r="A64" s="53" t="s">
        <v>172</v>
      </c>
      <c r="B64" s="91" t="s">
        <v>173</v>
      </c>
      <c r="C64" s="62">
        <v>110</v>
      </c>
      <c r="D64" s="62">
        <v>110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1" customFormat="1" ht="42.75" customHeight="1">
      <c r="A65" s="53" t="s">
        <v>174</v>
      </c>
      <c r="B65" s="91" t="s">
        <v>175</v>
      </c>
      <c r="C65" s="62">
        <v>110</v>
      </c>
      <c r="D65" s="62">
        <v>110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s="1" customFormat="1" ht="42.75" customHeight="1">
      <c r="A66" s="53" t="s">
        <v>176</v>
      </c>
      <c r="B66" s="91" t="s">
        <v>177</v>
      </c>
      <c r="C66" s="62">
        <v>2820</v>
      </c>
      <c r="D66" s="62">
        <v>2820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s="1" customFormat="1" ht="42.75" customHeight="1">
      <c r="A67" s="53" t="s">
        <v>178</v>
      </c>
      <c r="B67" s="91" t="s">
        <v>179</v>
      </c>
      <c r="C67" s="62">
        <v>280</v>
      </c>
      <c r="D67" s="62">
        <v>280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s="1" customFormat="1" ht="42.75" customHeight="1">
      <c r="A68" s="53" t="s">
        <v>180</v>
      </c>
      <c r="B68" s="91" t="s">
        <v>181</v>
      </c>
      <c r="C68" s="62">
        <v>2390</v>
      </c>
      <c r="D68" s="62">
        <v>2390</v>
      </c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1" customFormat="1" ht="42.75" customHeight="1">
      <c r="A69" s="53" t="s">
        <v>182</v>
      </c>
      <c r="B69" s="91" t="s">
        <v>183</v>
      </c>
      <c r="C69" s="62">
        <v>150</v>
      </c>
      <c r="D69" s="62">
        <v>150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1:14" s="1" customFormat="1" ht="42.75" customHeight="1">
      <c r="A70" s="51" t="s">
        <v>184</v>
      </c>
      <c r="B70" s="90" t="s">
        <v>185</v>
      </c>
      <c r="C70" s="68">
        <f>37555.43+6000</f>
        <v>43555.43</v>
      </c>
      <c r="D70" s="68">
        <f>37555.43+6000</f>
        <v>43555.43</v>
      </c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1:14" s="1" customFormat="1" ht="42.75" customHeight="1">
      <c r="A71" s="53" t="s">
        <v>186</v>
      </c>
      <c r="B71" s="91" t="s">
        <v>187</v>
      </c>
      <c r="C71" s="62">
        <v>2806</v>
      </c>
      <c r="D71" s="62">
        <v>2806</v>
      </c>
      <c r="E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1:14" s="1" customFormat="1" ht="42.75" customHeight="1">
      <c r="A72" s="53" t="s">
        <v>188</v>
      </c>
      <c r="B72" s="91" t="s">
        <v>80</v>
      </c>
      <c r="C72" s="62">
        <v>240</v>
      </c>
      <c r="D72" s="62">
        <v>240</v>
      </c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s="1" customFormat="1" ht="42.75" customHeight="1">
      <c r="A73" s="53" t="s">
        <v>189</v>
      </c>
      <c r="B73" s="91" t="s">
        <v>190</v>
      </c>
      <c r="C73" s="62">
        <v>500</v>
      </c>
      <c r="D73" s="62">
        <v>500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4" s="1" customFormat="1" ht="42.75" customHeight="1">
      <c r="A74" s="53" t="s">
        <v>191</v>
      </c>
      <c r="B74" s="91" t="s">
        <v>192</v>
      </c>
      <c r="C74" s="62">
        <v>2066</v>
      </c>
      <c r="D74" s="62">
        <v>2066</v>
      </c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s="1" customFormat="1" ht="42.75" customHeight="1">
      <c r="A75" s="53" t="s">
        <v>193</v>
      </c>
      <c r="B75" s="91" t="s">
        <v>194</v>
      </c>
      <c r="C75" s="62">
        <v>10000</v>
      </c>
      <c r="D75" s="62">
        <v>10000</v>
      </c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4" s="1" customFormat="1" ht="42.75" customHeight="1">
      <c r="A76" s="53" t="s">
        <v>195</v>
      </c>
      <c r="B76" s="91" t="s">
        <v>194</v>
      </c>
      <c r="C76" s="62">
        <v>10000</v>
      </c>
      <c r="D76" s="62">
        <v>10000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1:14" s="1" customFormat="1" ht="42.75" customHeight="1">
      <c r="A77" s="51" t="s">
        <v>196</v>
      </c>
      <c r="B77" s="90" t="s">
        <v>197</v>
      </c>
      <c r="C77" s="68">
        <f>21951.77+6000</f>
        <v>27951.77</v>
      </c>
      <c r="D77" s="68">
        <f>21951.77+6000</f>
        <v>27951.77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1:14" s="1" customFormat="1" ht="42.75" customHeight="1">
      <c r="A78" s="53" t="s">
        <v>198</v>
      </c>
      <c r="B78" s="91" t="s">
        <v>199</v>
      </c>
      <c r="C78" s="62">
        <v>20661.45</v>
      </c>
      <c r="D78" s="62">
        <v>20661.45</v>
      </c>
      <c r="E78" s="50"/>
      <c r="F78" s="50"/>
      <c r="G78" s="50"/>
      <c r="H78" s="50"/>
      <c r="I78" s="50"/>
      <c r="J78" s="50"/>
      <c r="K78" s="50"/>
      <c r="L78" s="50"/>
      <c r="M78" s="50"/>
      <c r="N78" s="50"/>
    </row>
    <row r="79" spans="1:14" s="1" customFormat="1" ht="42.75" customHeight="1">
      <c r="A79" s="51" t="s">
        <v>200</v>
      </c>
      <c r="B79" s="90" t="s">
        <v>201</v>
      </c>
      <c r="C79" s="68">
        <f>1290.32+6000</f>
        <v>7290.32</v>
      </c>
      <c r="D79" s="68">
        <f>1290.32+6000</f>
        <v>7290.32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1:14" s="1" customFormat="1" ht="42.75" customHeight="1">
      <c r="A80" s="53" t="s">
        <v>202</v>
      </c>
      <c r="B80" s="91" t="s">
        <v>203</v>
      </c>
      <c r="C80" s="62">
        <v>2797.66</v>
      </c>
      <c r="D80" s="62">
        <v>2797.66</v>
      </c>
      <c r="E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1:14" s="1" customFormat="1" ht="42.75" customHeight="1">
      <c r="A81" s="53" t="s">
        <v>204</v>
      </c>
      <c r="B81" s="91" t="s">
        <v>203</v>
      </c>
      <c r="C81" s="62">
        <v>2797.66</v>
      </c>
      <c r="D81" s="62">
        <v>2797.66</v>
      </c>
      <c r="E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s="1" customFormat="1" ht="42.75" customHeight="1">
      <c r="A82" s="53" t="s">
        <v>205</v>
      </c>
      <c r="B82" s="91" t="s">
        <v>206</v>
      </c>
      <c r="C82" s="62">
        <v>298</v>
      </c>
      <c r="D82" s="62">
        <v>298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1:14" s="1" customFormat="1" ht="42.75" customHeight="1">
      <c r="A83" s="53" t="s">
        <v>207</v>
      </c>
      <c r="B83" s="91" t="s">
        <v>208</v>
      </c>
      <c r="C83" s="62">
        <v>298</v>
      </c>
      <c r="D83" s="62">
        <v>298</v>
      </c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1:14" s="1" customFormat="1" ht="42.75" customHeight="1">
      <c r="A84" s="53" t="s">
        <v>209</v>
      </c>
      <c r="B84" s="91" t="s">
        <v>210</v>
      </c>
      <c r="C84" s="62">
        <v>298</v>
      </c>
      <c r="D84" s="62">
        <v>298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</row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4"/>
  <sheetViews>
    <sheetView showGridLines="0" workbookViewId="0" topLeftCell="A1">
      <selection activeCell="C6" sqref="C6:E84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26" t="s">
        <v>211</v>
      </c>
    </row>
    <row r="2" spans="1:5" s="1" customFormat="1" ht="28.5" customHeight="1">
      <c r="A2" s="28" t="s">
        <v>212</v>
      </c>
      <c r="B2" s="28"/>
      <c r="C2" s="28"/>
      <c r="D2" s="28"/>
      <c r="E2" s="28"/>
    </row>
    <row r="3" spans="1:5" s="1" customFormat="1" ht="16.5" customHeight="1">
      <c r="A3" s="44" t="s">
        <v>56</v>
      </c>
      <c r="B3" s="44"/>
      <c r="C3" s="44"/>
      <c r="D3" s="44"/>
      <c r="E3" s="46" t="s">
        <v>3</v>
      </c>
    </row>
    <row r="4" spans="1:5" s="1" customFormat="1" ht="27" customHeight="1">
      <c r="A4" s="86" t="s">
        <v>57</v>
      </c>
      <c r="B4" s="86"/>
      <c r="C4" s="47" t="s">
        <v>58</v>
      </c>
      <c r="D4" s="47" t="s">
        <v>213</v>
      </c>
      <c r="E4" s="47" t="s">
        <v>214</v>
      </c>
    </row>
    <row r="5" spans="1:5" s="1" customFormat="1" ht="27" customHeight="1">
      <c r="A5" s="35" t="s">
        <v>65</v>
      </c>
      <c r="B5" s="35" t="s">
        <v>66</v>
      </c>
      <c r="C5" s="47"/>
      <c r="D5" s="47"/>
      <c r="E5" s="47"/>
    </row>
    <row r="6" spans="1:5" s="1" customFormat="1" ht="27" customHeight="1">
      <c r="A6" s="53"/>
      <c r="B6" s="54"/>
      <c r="C6" s="49">
        <f>135400.911597-6350</f>
        <v>129050.911597</v>
      </c>
      <c r="D6" s="50">
        <f>D7+D37+D58+D70</f>
        <v>14304.081596999999</v>
      </c>
      <c r="E6" s="49">
        <f>E7+E42+E48+E55+E61+E70+E82</f>
        <v>114746.83</v>
      </c>
    </row>
    <row r="7" spans="1:5" s="1" customFormat="1" ht="27" customHeight="1">
      <c r="A7" s="51" t="s">
        <v>73</v>
      </c>
      <c r="B7" s="52" t="s">
        <v>74</v>
      </c>
      <c r="C7" s="49">
        <f>14739.481597+20</f>
        <v>14759.481597</v>
      </c>
      <c r="D7" s="50">
        <f>D8+D14+D17+D19+D21+D23+D25+D27+D29+D32+D35</f>
        <v>13970.081596999999</v>
      </c>
      <c r="E7" s="49">
        <f>E23</f>
        <v>789.4</v>
      </c>
    </row>
    <row r="8" spans="1:5" s="1" customFormat="1" ht="27" customHeight="1">
      <c r="A8" s="51" t="s">
        <v>75</v>
      </c>
      <c r="B8" s="52" t="s">
        <v>76</v>
      </c>
      <c r="C8" s="49">
        <f>12698.781597+20</f>
        <v>12718.781597</v>
      </c>
      <c r="D8" s="50">
        <f>D9+D10+D11+D12+D13</f>
        <v>12718.781597</v>
      </c>
      <c r="E8" s="49"/>
    </row>
    <row r="9" spans="1:5" s="1" customFormat="1" ht="27" customHeight="1">
      <c r="A9" s="53" t="s">
        <v>77</v>
      </c>
      <c r="B9" s="54" t="s">
        <v>78</v>
      </c>
      <c r="C9" s="50">
        <v>7852.981597</v>
      </c>
      <c r="D9" s="50">
        <f>C9</f>
        <v>7852.981597</v>
      </c>
      <c r="E9" s="50"/>
    </row>
    <row r="10" spans="1:5" s="1" customFormat="1" ht="27" customHeight="1">
      <c r="A10" s="51" t="s">
        <v>79</v>
      </c>
      <c r="B10" s="52" t="s">
        <v>80</v>
      </c>
      <c r="C10" s="49">
        <f>1510+20</f>
        <v>1530</v>
      </c>
      <c r="D10" s="50">
        <f>C10</f>
        <v>1530</v>
      </c>
      <c r="E10" s="49"/>
    </row>
    <row r="11" spans="1:5" s="1" customFormat="1" ht="27" customHeight="1">
      <c r="A11" s="53" t="s">
        <v>81</v>
      </c>
      <c r="B11" s="54" t="s">
        <v>82</v>
      </c>
      <c r="C11" s="50">
        <v>1945.8</v>
      </c>
      <c r="D11" s="50">
        <f>C11</f>
        <v>1945.8</v>
      </c>
      <c r="E11" s="50"/>
    </row>
    <row r="12" spans="1:5" s="1" customFormat="1" ht="27" customHeight="1">
      <c r="A12" s="53" t="s">
        <v>83</v>
      </c>
      <c r="B12" s="54" t="s">
        <v>84</v>
      </c>
      <c r="C12" s="50">
        <v>100</v>
      </c>
      <c r="D12" s="50">
        <f>C12</f>
        <v>100</v>
      </c>
      <c r="E12" s="50"/>
    </row>
    <row r="13" spans="1:5" s="1" customFormat="1" ht="27" customHeight="1">
      <c r="A13" s="53" t="s">
        <v>85</v>
      </c>
      <c r="B13" s="54" t="s">
        <v>86</v>
      </c>
      <c r="C13" s="50">
        <v>1290</v>
      </c>
      <c r="D13" s="50">
        <f>C13</f>
        <v>1290</v>
      </c>
      <c r="E13" s="50"/>
    </row>
    <row r="14" spans="1:5" s="1" customFormat="1" ht="27" customHeight="1">
      <c r="A14" s="53" t="s">
        <v>87</v>
      </c>
      <c r="B14" s="54" t="s">
        <v>88</v>
      </c>
      <c r="C14" s="50">
        <v>330</v>
      </c>
      <c r="D14" s="50">
        <f>D15+D16</f>
        <v>330</v>
      </c>
      <c r="E14" s="50"/>
    </row>
    <row r="15" spans="1:5" s="1" customFormat="1" ht="27" customHeight="1">
      <c r="A15" s="53" t="s">
        <v>89</v>
      </c>
      <c r="B15" s="54" t="s">
        <v>80</v>
      </c>
      <c r="C15" s="50">
        <v>250</v>
      </c>
      <c r="D15" s="50">
        <v>250</v>
      </c>
      <c r="E15" s="50"/>
    </row>
    <row r="16" spans="1:5" s="1" customFormat="1" ht="27" customHeight="1">
      <c r="A16" s="53" t="s">
        <v>90</v>
      </c>
      <c r="B16" s="54" t="s">
        <v>91</v>
      </c>
      <c r="C16" s="50">
        <v>80</v>
      </c>
      <c r="D16" s="50">
        <v>80</v>
      </c>
      <c r="E16" s="50"/>
    </row>
    <row r="17" spans="1:5" s="1" customFormat="1" ht="27" customHeight="1">
      <c r="A17" s="53" t="s">
        <v>92</v>
      </c>
      <c r="B17" s="54" t="s">
        <v>93</v>
      </c>
      <c r="C17" s="50">
        <v>4</v>
      </c>
      <c r="D17" s="50">
        <f>D18</f>
        <v>4</v>
      </c>
      <c r="E17" s="50"/>
    </row>
    <row r="18" spans="1:5" s="1" customFormat="1" ht="27" customHeight="1">
      <c r="A18" s="53" t="s">
        <v>94</v>
      </c>
      <c r="B18" s="54" t="s">
        <v>80</v>
      </c>
      <c r="C18" s="50">
        <v>4</v>
      </c>
      <c r="D18" s="50">
        <v>4</v>
      </c>
      <c r="E18" s="50"/>
    </row>
    <row r="19" spans="1:5" s="1" customFormat="1" ht="27" customHeight="1">
      <c r="A19" s="53" t="s">
        <v>95</v>
      </c>
      <c r="B19" s="54" t="s">
        <v>96</v>
      </c>
      <c r="C19" s="50">
        <v>200</v>
      </c>
      <c r="D19" s="50">
        <f>D20</f>
        <v>200</v>
      </c>
      <c r="E19" s="50"/>
    </row>
    <row r="20" spans="1:5" s="1" customFormat="1" ht="27" customHeight="1">
      <c r="A20" s="53" t="s">
        <v>97</v>
      </c>
      <c r="B20" s="54" t="s">
        <v>98</v>
      </c>
      <c r="C20" s="50">
        <v>200</v>
      </c>
      <c r="D20" s="50">
        <v>200</v>
      </c>
      <c r="E20" s="50"/>
    </row>
    <row r="21" spans="1:5" s="1" customFormat="1" ht="27" customHeight="1">
      <c r="A21" s="53" t="s">
        <v>99</v>
      </c>
      <c r="B21" s="54" t="s">
        <v>100</v>
      </c>
      <c r="C21" s="50">
        <v>15</v>
      </c>
      <c r="D21" s="50">
        <f>D22</f>
        <v>15</v>
      </c>
      <c r="E21" s="50"/>
    </row>
    <row r="22" spans="1:5" s="1" customFormat="1" ht="27" customHeight="1">
      <c r="A22" s="53" t="s">
        <v>101</v>
      </c>
      <c r="B22" s="54" t="s">
        <v>80</v>
      </c>
      <c r="C22" s="50">
        <v>15</v>
      </c>
      <c r="D22" s="50">
        <v>15</v>
      </c>
      <c r="E22" s="50"/>
    </row>
    <row r="23" spans="1:5" s="1" customFormat="1" ht="27" customHeight="1">
      <c r="A23" s="53" t="s">
        <v>102</v>
      </c>
      <c r="B23" s="54" t="s">
        <v>103</v>
      </c>
      <c r="C23" s="50">
        <v>789.4</v>
      </c>
      <c r="D23" s="50"/>
      <c r="E23" s="50">
        <f>E24</f>
        <v>789.4</v>
      </c>
    </row>
    <row r="24" spans="1:5" s="1" customFormat="1" ht="27" customHeight="1">
      <c r="A24" s="53" t="s">
        <v>104</v>
      </c>
      <c r="B24" s="54" t="s">
        <v>105</v>
      </c>
      <c r="C24" s="50">
        <v>789.4</v>
      </c>
      <c r="D24" s="50"/>
      <c r="E24" s="50">
        <v>789.4</v>
      </c>
    </row>
    <row r="25" spans="1:5" s="1" customFormat="1" ht="27" customHeight="1">
      <c r="A25" s="53" t="s">
        <v>106</v>
      </c>
      <c r="B25" s="54" t="s">
        <v>107</v>
      </c>
      <c r="C25" s="50">
        <v>10</v>
      </c>
      <c r="D25" s="50">
        <f>D26</f>
        <v>10</v>
      </c>
      <c r="E25" s="50"/>
    </row>
    <row r="26" spans="1:5" s="1" customFormat="1" ht="27" customHeight="1">
      <c r="A26" s="53" t="s">
        <v>108</v>
      </c>
      <c r="B26" s="54" t="s">
        <v>80</v>
      </c>
      <c r="C26" s="50">
        <v>10</v>
      </c>
      <c r="D26" s="50">
        <v>10</v>
      </c>
      <c r="E26" s="50"/>
    </row>
    <row r="27" spans="1:5" s="1" customFormat="1" ht="27" customHeight="1">
      <c r="A27" s="53" t="s">
        <v>109</v>
      </c>
      <c r="B27" s="54" t="s">
        <v>110</v>
      </c>
      <c r="C27" s="50">
        <v>152.5</v>
      </c>
      <c r="D27" s="50">
        <f>D28</f>
        <v>152.5</v>
      </c>
      <c r="E27" s="50"/>
    </row>
    <row r="28" spans="1:5" s="1" customFormat="1" ht="27" customHeight="1">
      <c r="A28" s="53" t="s">
        <v>111</v>
      </c>
      <c r="B28" s="54" t="s">
        <v>112</v>
      </c>
      <c r="C28" s="50">
        <v>152.5</v>
      </c>
      <c r="D28" s="50">
        <v>152.5</v>
      </c>
      <c r="E28" s="50"/>
    </row>
    <row r="29" spans="1:5" s="1" customFormat="1" ht="27" customHeight="1">
      <c r="A29" s="53" t="s">
        <v>113</v>
      </c>
      <c r="B29" s="54" t="s">
        <v>114</v>
      </c>
      <c r="C29" s="50">
        <v>216.8</v>
      </c>
      <c r="D29" s="50">
        <f>D30+D31</f>
        <v>216.8</v>
      </c>
      <c r="E29" s="50"/>
    </row>
    <row r="30" spans="1:5" s="1" customFormat="1" ht="27" customHeight="1">
      <c r="A30" s="53" t="s">
        <v>115</v>
      </c>
      <c r="B30" s="54" t="s">
        <v>80</v>
      </c>
      <c r="C30" s="50">
        <v>77.3</v>
      </c>
      <c r="D30" s="50">
        <v>77.3</v>
      </c>
      <c r="E30" s="50"/>
    </row>
    <row r="31" spans="1:5" s="1" customFormat="1" ht="27" customHeight="1">
      <c r="A31" s="53" t="s">
        <v>116</v>
      </c>
      <c r="B31" s="54" t="s">
        <v>117</v>
      </c>
      <c r="C31" s="50">
        <v>139.5</v>
      </c>
      <c r="D31" s="50">
        <v>139.5</v>
      </c>
      <c r="E31" s="50"/>
    </row>
    <row r="32" spans="1:5" s="1" customFormat="1" ht="27" customHeight="1">
      <c r="A32" s="53" t="s">
        <v>118</v>
      </c>
      <c r="B32" s="54" t="s">
        <v>119</v>
      </c>
      <c r="C32" s="50">
        <v>270</v>
      </c>
      <c r="D32" s="50">
        <f>D33+D34</f>
        <v>270</v>
      </c>
      <c r="E32" s="50"/>
    </row>
    <row r="33" spans="1:5" s="1" customFormat="1" ht="27" customHeight="1">
      <c r="A33" s="53" t="s">
        <v>120</v>
      </c>
      <c r="B33" s="54" t="s">
        <v>80</v>
      </c>
      <c r="C33" s="50">
        <v>213</v>
      </c>
      <c r="D33" s="50">
        <v>213</v>
      </c>
      <c r="E33" s="50"/>
    </row>
    <row r="34" spans="1:5" s="1" customFormat="1" ht="27" customHeight="1">
      <c r="A34" s="53" t="s">
        <v>121</v>
      </c>
      <c r="B34" s="54" t="s">
        <v>122</v>
      </c>
      <c r="C34" s="50">
        <v>57</v>
      </c>
      <c r="D34" s="50">
        <v>57</v>
      </c>
      <c r="E34" s="50"/>
    </row>
    <row r="35" spans="1:5" s="1" customFormat="1" ht="27" customHeight="1">
      <c r="A35" s="53" t="s">
        <v>123</v>
      </c>
      <c r="B35" s="54" t="s">
        <v>124</v>
      </c>
      <c r="C35" s="50">
        <v>53</v>
      </c>
      <c r="D35" s="50">
        <f>D36</f>
        <v>53</v>
      </c>
      <c r="E35" s="50"/>
    </row>
    <row r="36" spans="1:5" s="1" customFormat="1" ht="27" customHeight="1">
      <c r="A36" s="53" t="s">
        <v>125</v>
      </c>
      <c r="B36" s="54" t="s">
        <v>80</v>
      </c>
      <c r="C36" s="50">
        <v>53</v>
      </c>
      <c r="D36" s="50">
        <f>8+45</f>
        <v>53</v>
      </c>
      <c r="E36" s="50"/>
    </row>
    <row r="37" spans="1:5" s="1" customFormat="1" ht="27" customHeight="1">
      <c r="A37" s="53" t="s">
        <v>126</v>
      </c>
      <c r="B37" s="54" t="s">
        <v>127</v>
      </c>
      <c r="C37" s="50">
        <v>72</v>
      </c>
      <c r="D37" s="50">
        <f>D38+D40</f>
        <v>72</v>
      </c>
      <c r="E37" s="50"/>
    </row>
    <row r="38" spans="1:5" s="1" customFormat="1" ht="27" customHeight="1">
      <c r="A38" s="53" t="s">
        <v>128</v>
      </c>
      <c r="B38" s="54" t="s">
        <v>129</v>
      </c>
      <c r="C38" s="50">
        <v>12</v>
      </c>
      <c r="D38" s="50">
        <f>D39</f>
        <v>12</v>
      </c>
      <c r="E38" s="50"/>
    </row>
    <row r="39" spans="1:5" s="1" customFormat="1" ht="27" customHeight="1">
      <c r="A39" s="53" t="s">
        <v>130</v>
      </c>
      <c r="B39" s="54" t="s">
        <v>80</v>
      </c>
      <c r="C39" s="50">
        <v>12</v>
      </c>
      <c r="D39" s="50">
        <v>12</v>
      </c>
      <c r="E39" s="50"/>
    </row>
    <row r="40" spans="1:5" s="1" customFormat="1" ht="27" customHeight="1">
      <c r="A40" s="53" t="s">
        <v>131</v>
      </c>
      <c r="B40" s="54" t="s">
        <v>132</v>
      </c>
      <c r="C40" s="50">
        <v>60</v>
      </c>
      <c r="D40" s="50">
        <f>D41</f>
        <v>60</v>
      </c>
      <c r="E40" s="50"/>
    </row>
    <row r="41" spans="1:5" s="1" customFormat="1" ht="27" customHeight="1">
      <c r="A41" s="53" t="s">
        <v>133</v>
      </c>
      <c r="B41" s="54" t="s">
        <v>78</v>
      </c>
      <c r="C41" s="50">
        <v>60</v>
      </c>
      <c r="D41" s="50">
        <v>60</v>
      </c>
      <c r="E41" s="50"/>
    </row>
    <row r="42" spans="1:5" s="1" customFormat="1" ht="27" customHeight="1">
      <c r="A42" s="53" t="s">
        <v>134</v>
      </c>
      <c r="B42" s="54" t="s">
        <v>135</v>
      </c>
      <c r="C42" s="50">
        <v>3449</v>
      </c>
      <c r="D42" s="50"/>
      <c r="E42" s="50">
        <f>E43+E45</f>
        <v>3449</v>
      </c>
    </row>
    <row r="43" spans="1:5" s="1" customFormat="1" ht="27" customHeight="1">
      <c r="A43" s="53" t="s">
        <v>136</v>
      </c>
      <c r="B43" s="54" t="s">
        <v>137</v>
      </c>
      <c r="C43" s="50">
        <v>649</v>
      </c>
      <c r="D43" s="50"/>
      <c r="E43" s="50">
        <f>E44</f>
        <v>649</v>
      </c>
    </row>
    <row r="44" spans="1:5" s="1" customFormat="1" ht="27" customHeight="1">
      <c r="A44" s="53" t="s">
        <v>138</v>
      </c>
      <c r="B44" s="54" t="s">
        <v>80</v>
      </c>
      <c r="C44" s="50">
        <v>649</v>
      </c>
      <c r="D44" s="55"/>
      <c r="E44" s="50">
        <v>649</v>
      </c>
    </row>
    <row r="45" spans="1:5" s="1" customFormat="1" ht="27" customHeight="1">
      <c r="A45" s="51">
        <v>20502</v>
      </c>
      <c r="B45" s="52" t="s">
        <v>139</v>
      </c>
      <c r="C45" s="87">
        <v>2800</v>
      </c>
      <c r="D45" s="56"/>
      <c r="E45" s="57">
        <f>E46+E47</f>
        <v>2800</v>
      </c>
    </row>
    <row r="46" spans="1:5" s="1" customFormat="1" ht="27" customHeight="1">
      <c r="A46" s="51">
        <v>2050202</v>
      </c>
      <c r="B46" s="52" t="s">
        <v>140</v>
      </c>
      <c r="C46" s="87">
        <v>1000</v>
      </c>
      <c r="D46" s="56"/>
      <c r="E46" s="57">
        <v>1000</v>
      </c>
    </row>
    <row r="47" spans="1:5" s="1" customFormat="1" ht="27" customHeight="1">
      <c r="A47" s="51">
        <v>2050203</v>
      </c>
      <c r="B47" s="52" t="s">
        <v>141</v>
      </c>
      <c r="C47" s="87">
        <v>1800</v>
      </c>
      <c r="D47" s="56"/>
      <c r="E47" s="57">
        <v>1800</v>
      </c>
    </row>
    <row r="48" spans="1:5" s="1" customFormat="1" ht="27" customHeight="1">
      <c r="A48" s="51" t="s">
        <v>142</v>
      </c>
      <c r="B48" s="52" t="s">
        <v>143</v>
      </c>
      <c r="C48" s="49">
        <f>60175+50</f>
        <v>60225</v>
      </c>
      <c r="D48" s="49"/>
      <c r="E48" s="49">
        <f>E49+E51+E53</f>
        <v>60225</v>
      </c>
    </row>
    <row r="49" spans="1:5" s="1" customFormat="1" ht="27" customHeight="1">
      <c r="A49" s="53" t="s">
        <v>144</v>
      </c>
      <c r="B49" s="54" t="s">
        <v>145</v>
      </c>
      <c r="C49" s="50">
        <v>595</v>
      </c>
      <c r="D49" s="50"/>
      <c r="E49" s="50">
        <f>E50</f>
        <v>595</v>
      </c>
    </row>
    <row r="50" spans="1:5" s="1" customFormat="1" ht="27" customHeight="1">
      <c r="A50" s="53" t="s">
        <v>146</v>
      </c>
      <c r="B50" s="54" t="s">
        <v>80</v>
      </c>
      <c r="C50" s="50">
        <v>595</v>
      </c>
      <c r="D50" s="50"/>
      <c r="E50" s="50">
        <v>595</v>
      </c>
    </row>
    <row r="51" spans="1:5" s="1" customFormat="1" ht="27" customHeight="1">
      <c r="A51" s="51" t="s">
        <v>147</v>
      </c>
      <c r="B51" s="52" t="s">
        <v>148</v>
      </c>
      <c r="C51" s="49">
        <f>55000+2580+50</f>
        <v>57630</v>
      </c>
      <c r="D51" s="49"/>
      <c r="E51" s="49">
        <f>E52</f>
        <v>57630</v>
      </c>
    </row>
    <row r="52" spans="1:5" s="1" customFormat="1" ht="27" customHeight="1">
      <c r="A52" s="51" t="s">
        <v>149</v>
      </c>
      <c r="B52" s="52" t="s">
        <v>150</v>
      </c>
      <c r="C52" s="49">
        <f>55000+2580+50</f>
        <v>57630</v>
      </c>
      <c r="D52" s="49"/>
      <c r="E52" s="49">
        <f>55000+2580+50</f>
        <v>57630</v>
      </c>
    </row>
    <row r="53" spans="1:5" s="1" customFormat="1" ht="27" customHeight="1">
      <c r="A53" s="53" t="s">
        <v>151</v>
      </c>
      <c r="B53" s="54" t="s">
        <v>152</v>
      </c>
      <c r="C53" s="50">
        <v>2000</v>
      </c>
      <c r="D53" s="50"/>
      <c r="E53" s="50">
        <f>E54</f>
        <v>2000</v>
      </c>
    </row>
    <row r="54" spans="1:5" s="1" customFormat="1" ht="27" customHeight="1">
      <c r="A54" s="53" t="s">
        <v>153</v>
      </c>
      <c r="B54" s="54" t="s">
        <v>154</v>
      </c>
      <c r="C54" s="50">
        <v>2000</v>
      </c>
      <c r="D54" s="50"/>
      <c r="E54" s="50">
        <v>2000</v>
      </c>
    </row>
    <row r="55" spans="1:5" s="1" customFormat="1" ht="27" customHeight="1">
      <c r="A55" s="53" t="s">
        <v>155</v>
      </c>
      <c r="B55" s="54" t="s">
        <v>156</v>
      </c>
      <c r="C55" s="50">
        <v>3500</v>
      </c>
      <c r="D55" s="50"/>
      <c r="E55" s="50">
        <f>E56</f>
        <v>3500</v>
      </c>
    </row>
    <row r="56" spans="1:5" s="1" customFormat="1" ht="27" customHeight="1">
      <c r="A56" s="53" t="s">
        <v>157</v>
      </c>
      <c r="B56" s="54" t="s">
        <v>158</v>
      </c>
      <c r="C56" s="50">
        <v>3500</v>
      </c>
      <c r="D56" s="50"/>
      <c r="E56" s="50">
        <f>E57</f>
        <v>3500</v>
      </c>
    </row>
    <row r="57" spans="1:5" s="1" customFormat="1" ht="27" customHeight="1">
      <c r="A57" s="53" t="s">
        <v>159</v>
      </c>
      <c r="B57" s="54" t="s">
        <v>160</v>
      </c>
      <c r="C57" s="50">
        <v>3500</v>
      </c>
      <c r="D57" s="50"/>
      <c r="E57" s="50">
        <v>3500</v>
      </c>
    </row>
    <row r="58" spans="1:5" s="1" customFormat="1" ht="27" customHeight="1">
      <c r="A58" s="53" t="s">
        <v>161</v>
      </c>
      <c r="B58" s="54" t="s">
        <v>162</v>
      </c>
      <c r="C58" s="50">
        <v>22</v>
      </c>
      <c r="D58" s="50">
        <f>D59</f>
        <v>22</v>
      </c>
      <c r="E58" s="50"/>
    </row>
    <row r="59" spans="1:5" s="1" customFormat="1" ht="27" customHeight="1">
      <c r="A59" s="53" t="s">
        <v>163</v>
      </c>
      <c r="B59" s="54" t="s">
        <v>164</v>
      </c>
      <c r="C59" s="50">
        <v>22</v>
      </c>
      <c r="D59" s="50">
        <f>D60</f>
        <v>22</v>
      </c>
      <c r="E59" s="50"/>
    </row>
    <row r="60" spans="1:5" s="1" customFormat="1" ht="27" customHeight="1">
      <c r="A60" s="53" t="s">
        <v>165</v>
      </c>
      <c r="B60" s="54" t="s">
        <v>166</v>
      </c>
      <c r="C60" s="50">
        <v>22</v>
      </c>
      <c r="D60" s="50">
        <v>22</v>
      </c>
      <c r="E60" s="50"/>
    </row>
    <row r="61" spans="1:5" s="1" customFormat="1" ht="27" customHeight="1">
      <c r="A61" s="53" t="s">
        <v>167</v>
      </c>
      <c r="B61" s="54" t="s">
        <v>168</v>
      </c>
      <c r="C61" s="50">
        <v>3170</v>
      </c>
      <c r="D61" s="50"/>
      <c r="E61" s="50">
        <f>E62+E64+E66</f>
        <v>3170</v>
      </c>
    </row>
    <row r="62" spans="1:5" s="1" customFormat="1" ht="27" customHeight="1">
      <c r="A62" s="53" t="s">
        <v>169</v>
      </c>
      <c r="B62" s="54" t="s">
        <v>170</v>
      </c>
      <c r="C62" s="50">
        <v>240</v>
      </c>
      <c r="D62" s="50"/>
      <c r="E62" s="50">
        <f>E63</f>
        <v>240</v>
      </c>
    </row>
    <row r="63" spans="1:5" s="1" customFormat="1" ht="27" customHeight="1">
      <c r="A63" s="53" t="s">
        <v>171</v>
      </c>
      <c r="B63" s="54" t="s">
        <v>80</v>
      </c>
      <c r="C63" s="50">
        <v>240</v>
      </c>
      <c r="D63" s="50"/>
      <c r="E63" s="50">
        <v>240</v>
      </c>
    </row>
    <row r="64" spans="1:5" s="1" customFormat="1" ht="27" customHeight="1">
      <c r="A64" s="53" t="s">
        <v>172</v>
      </c>
      <c r="B64" s="54" t="s">
        <v>173</v>
      </c>
      <c r="C64" s="50">
        <v>110</v>
      </c>
      <c r="D64" s="50"/>
      <c r="E64" s="50">
        <f>E65</f>
        <v>110</v>
      </c>
    </row>
    <row r="65" spans="1:5" s="1" customFormat="1" ht="27" customHeight="1">
      <c r="A65" s="53" t="s">
        <v>174</v>
      </c>
      <c r="B65" s="54" t="s">
        <v>175</v>
      </c>
      <c r="C65" s="50">
        <v>110</v>
      </c>
      <c r="D65" s="50"/>
      <c r="E65" s="50">
        <v>110</v>
      </c>
    </row>
    <row r="66" spans="1:5" s="1" customFormat="1" ht="27" customHeight="1">
      <c r="A66" s="53" t="s">
        <v>176</v>
      </c>
      <c r="B66" s="54" t="s">
        <v>177</v>
      </c>
      <c r="C66" s="50">
        <v>2820</v>
      </c>
      <c r="D66" s="50"/>
      <c r="E66" s="50">
        <f>E67+E68+E69</f>
        <v>2820</v>
      </c>
    </row>
    <row r="67" spans="1:5" s="1" customFormat="1" ht="27" customHeight="1">
      <c r="A67" s="53" t="s">
        <v>178</v>
      </c>
      <c r="B67" s="54" t="s">
        <v>179</v>
      </c>
      <c r="C67" s="50">
        <v>280</v>
      </c>
      <c r="D67" s="50"/>
      <c r="E67" s="50">
        <v>280</v>
      </c>
    </row>
    <row r="68" spans="1:5" s="1" customFormat="1" ht="27" customHeight="1">
      <c r="A68" s="53" t="s">
        <v>180</v>
      </c>
      <c r="B68" s="54" t="s">
        <v>181</v>
      </c>
      <c r="C68" s="50">
        <v>2390</v>
      </c>
      <c r="D68" s="50"/>
      <c r="E68" s="50">
        <v>2390</v>
      </c>
    </row>
    <row r="69" spans="1:5" s="1" customFormat="1" ht="27" customHeight="1">
      <c r="A69" s="53" t="s">
        <v>182</v>
      </c>
      <c r="B69" s="54" t="s">
        <v>183</v>
      </c>
      <c r="C69" s="50">
        <v>150</v>
      </c>
      <c r="D69" s="50"/>
      <c r="E69" s="50">
        <v>150</v>
      </c>
    </row>
    <row r="70" spans="1:5" s="1" customFormat="1" ht="27" customHeight="1">
      <c r="A70" s="51" t="s">
        <v>184</v>
      </c>
      <c r="B70" s="52" t="s">
        <v>185</v>
      </c>
      <c r="C70" s="49">
        <f>82980.73+6000-45425.3</f>
        <v>43555.42999999999</v>
      </c>
      <c r="D70" s="49">
        <f>D71</f>
        <v>240</v>
      </c>
      <c r="E70" s="49">
        <f>E71+E75+E77+E80</f>
        <v>43315.43000000001</v>
      </c>
    </row>
    <row r="71" spans="1:5" s="1" customFormat="1" ht="27" customHeight="1">
      <c r="A71" s="53" t="s">
        <v>186</v>
      </c>
      <c r="B71" s="54" t="s">
        <v>187</v>
      </c>
      <c r="C71" s="50">
        <v>2806</v>
      </c>
      <c r="D71" s="50">
        <f>D72</f>
        <v>240</v>
      </c>
      <c r="E71" s="50">
        <f>E73+E74</f>
        <v>2566</v>
      </c>
    </row>
    <row r="72" spans="1:5" s="1" customFormat="1" ht="27" customHeight="1">
      <c r="A72" s="53" t="s">
        <v>188</v>
      </c>
      <c r="B72" s="54" t="s">
        <v>80</v>
      </c>
      <c r="C72" s="50">
        <v>240</v>
      </c>
      <c r="D72" s="50">
        <v>240</v>
      </c>
      <c r="E72" s="50"/>
    </row>
    <row r="73" spans="1:5" s="1" customFormat="1" ht="27" customHeight="1">
      <c r="A73" s="53" t="s">
        <v>189</v>
      </c>
      <c r="B73" s="54" t="s">
        <v>190</v>
      </c>
      <c r="C73" s="50">
        <v>500</v>
      </c>
      <c r="D73" s="50"/>
      <c r="E73" s="50">
        <v>500</v>
      </c>
    </row>
    <row r="74" spans="1:5" s="1" customFormat="1" ht="27" customHeight="1">
      <c r="A74" s="53" t="s">
        <v>191</v>
      </c>
      <c r="B74" s="54" t="s">
        <v>192</v>
      </c>
      <c r="C74" s="50">
        <v>2066</v>
      </c>
      <c r="D74" s="50"/>
      <c r="E74" s="50">
        <v>2066</v>
      </c>
    </row>
    <row r="75" spans="1:5" s="1" customFormat="1" ht="27" customHeight="1">
      <c r="A75" s="53" t="s">
        <v>193</v>
      </c>
      <c r="B75" s="54" t="s">
        <v>194</v>
      </c>
      <c r="C75" s="50">
        <v>10000</v>
      </c>
      <c r="D75" s="50"/>
      <c r="E75" s="50">
        <f>E76</f>
        <v>10000</v>
      </c>
    </row>
    <row r="76" spans="1:5" s="1" customFormat="1" ht="27" customHeight="1">
      <c r="A76" s="53" t="s">
        <v>195</v>
      </c>
      <c r="B76" s="54" t="s">
        <v>194</v>
      </c>
      <c r="C76" s="50">
        <v>10000</v>
      </c>
      <c r="D76" s="50"/>
      <c r="E76" s="50">
        <v>10000</v>
      </c>
    </row>
    <row r="77" spans="1:5" s="1" customFormat="1" ht="27" customHeight="1">
      <c r="A77" s="51" t="s">
        <v>196</v>
      </c>
      <c r="B77" s="52" t="s">
        <v>197</v>
      </c>
      <c r="C77" s="49">
        <f>21951.77+6000</f>
        <v>27951.77</v>
      </c>
      <c r="D77" s="49"/>
      <c r="E77" s="49">
        <f>E78+E79</f>
        <v>27951.77</v>
      </c>
    </row>
    <row r="78" spans="1:5" s="1" customFormat="1" ht="27" customHeight="1">
      <c r="A78" s="53" t="s">
        <v>198</v>
      </c>
      <c r="B78" s="54" t="s">
        <v>199</v>
      </c>
      <c r="C78" s="50">
        <v>20661.45</v>
      </c>
      <c r="D78" s="50"/>
      <c r="E78" s="50">
        <v>20661.45</v>
      </c>
    </row>
    <row r="79" spans="1:5" s="1" customFormat="1" ht="27" customHeight="1">
      <c r="A79" s="51" t="s">
        <v>200</v>
      </c>
      <c r="B79" s="52" t="s">
        <v>201</v>
      </c>
      <c r="C79" s="49">
        <f>1290.32+6000</f>
        <v>7290.32</v>
      </c>
      <c r="D79" s="49"/>
      <c r="E79" s="49">
        <f>1290.32+6000</f>
        <v>7290.32</v>
      </c>
    </row>
    <row r="80" spans="1:5" s="1" customFormat="1" ht="27" customHeight="1">
      <c r="A80" s="53" t="s">
        <v>202</v>
      </c>
      <c r="B80" s="54" t="s">
        <v>203</v>
      </c>
      <c r="C80" s="50">
        <v>2797.66</v>
      </c>
      <c r="D80" s="50"/>
      <c r="E80" s="50">
        <f>E81</f>
        <v>2797.66</v>
      </c>
    </row>
    <row r="81" spans="1:5" s="1" customFormat="1" ht="27" customHeight="1">
      <c r="A81" s="53" t="s">
        <v>204</v>
      </c>
      <c r="B81" s="54" t="s">
        <v>203</v>
      </c>
      <c r="C81" s="50">
        <v>2797.66</v>
      </c>
      <c r="D81" s="50"/>
      <c r="E81" s="50">
        <v>2797.66</v>
      </c>
    </row>
    <row r="82" spans="1:5" s="1" customFormat="1" ht="27" customHeight="1">
      <c r="A82" s="53" t="s">
        <v>205</v>
      </c>
      <c r="B82" s="54" t="s">
        <v>206</v>
      </c>
      <c r="C82" s="50">
        <v>298</v>
      </c>
      <c r="D82" s="50"/>
      <c r="E82" s="50">
        <f>E83</f>
        <v>298</v>
      </c>
    </row>
    <row r="83" spans="1:5" s="1" customFormat="1" ht="27" customHeight="1">
      <c r="A83" s="53" t="s">
        <v>207</v>
      </c>
      <c r="B83" s="54" t="s">
        <v>208</v>
      </c>
      <c r="C83" s="50">
        <v>298</v>
      </c>
      <c r="D83" s="50"/>
      <c r="E83" s="50">
        <f>E84</f>
        <v>298</v>
      </c>
    </row>
    <row r="84" spans="1:5" s="1" customFormat="1" ht="27" customHeight="1">
      <c r="A84" s="53" t="s">
        <v>209</v>
      </c>
      <c r="B84" s="54" t="s">
        <v>210</v>
      </c>
      <c r="C84" s="50">
        <v>298</v>
      </c>
      <c r="D84" s="50"/>
      <c r="E84" s="50">
        <v>298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44"/>
  <sheetViews>
    <sheetView showGridLines="0" workbookViewId="0" topLeftCell="A1">
      <selection activeCell="D29" sqref="D29"/>
    </sheetView>
  </sheetViews>
  <sheetFormatPr defaultColWidth="9.140625" defaultRowHeight="12.75" customHeight="1"/>
  <cols>
    <col min="1" max="1" width="35.00390625" style="1" customWidth="1"/>
    <col min="2" max="2" width="22.421875" style="58" customWidth="1"/>
    <col min="3" max="3" width="33.140625" style="1" customWidth="1"/>
    <col min="4" max="5" width="15.421875" style="58" customWidth="1"/>
    <col min="6" max="7" width="15.421875" style="1" customWidth="1"/>
    <col min="8" max="158" width="5.00390625" style="1" customWidth="1"/>
    <col min="159" max="251" width="5.140625" style="1" customWidth="1"/>
  </cols>
  <sheetData>
    <row r="1" spans="1:5" s="1" customFormat="1" ht="17.25" customHeight="1">
      <c r="A1" s="26" t="s">
        <v>215</v>
      </c>
      <c r="B1" s="58"/>
      <c r="D1" s="58"/>
      <c r="E1" s="58"/>
    </row>
    <row r="2" spans="1:250" s="1" customFormat="1" ht="26.25" customHeight="1">
      <c r="A2" s="28" t="s">
        <v>216</v>
      </c>
      <c r="B2" s="28"/>
      <c r="C2" s="28"/>
      <c r="D2" s="28"/>
      <c r="E2" s="28"/>
      <c r="F2" s="28"/>
      <c r="G2" s="2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</row>
    <row r="3" spans="1:250" s="1" customFormat="1" ht="18.75" customHeight="1">
      <c r="A3" s="3" t="s">
        <v>56</v>
      </c>
      <c r="B3" s="59"/>
      <c r="C3" s="9"/>
      <c r="D3" s="59"/>
      <c r="E3" s="58"/>
      <c r="F3" s="7" t="s">
        <v>3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s="1" customFormat="1" ht="18" customHeight="1">
      <c r="A4" s="37" t="s">
        <v>217</v>
      </c>
      <c r="B4" s="37"/>
      <c r="C4" s="37" t="s">
        <v>218</v>
      </c>
      <c r="D4" s="37"/>
      <c r="E4" s="37"/>
      <c r="F4" s="37"/>
      <c r="G4" s="3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</row>
    <row r="5" spans="1:250" s="1" customFormat="1" ht="47.25" customHeight="1">
      <c r="A5" s="37" t="s">
        <v>219</v>
      </c>
      <c r="B5" s="37" t="s">
        <v>6</v>
      </c>
      <c r="C5" s="37" t="s">
        <v>219</v>
      </c>
      <c r="D5" s="37" t="s">
        <v>58</v>
      </c>
      <c r="E5" s="35" t="s">
        <v>220</v>
      </c>
      <c r="F5" s="35" t="s">
        <v>221</v>
      </c>
      <c r="G5" s="60" t="s">
        <v>222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s="1" customFormat="1" ht="19.5" customHeight="1">
      <c r="A6" s="61" t="s">
        <v>223</v>
      </c>
      <c r="B6" s="62"/>
      <c r="C6" s="63" t="s">
        <v>224</v>
      </c>
      <c r="D6" s="62">
        <f aca="true" t="shared" si="0" ref="D6:D13">SUM(E6:F6)</f>
        <v>129050.911597</v>
      </c>
      <c r="E6" s="64">
        <f>SUM(E7:E36)</f>
        <v>129050.911597</v>
      </c>
      <c r="F6" s="65"/>
      <c r="G6" s="6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250" s="1" customFormat="1" ht="19.5" customHeight="1">
      <c r="A7" s="66" t="s">
        <v>225</v>
      </c>
      <c r="B7" s="62"/>
      <c r="C7" s="67" t="s">
        <v>9</v>
      </c>
      <c r="D7" s="68">
        <f t="shared" si="0"/>
        <v>14759.481597</v>
      </c>
      <c r="E7" s="68">
        <f>14739.481597+20</f>
        <v>14759.481597</v>
      </c>
      <c r="F7" s="50"/>
      <c r="G7" s="61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:250" s="1" customFormat="1" ht="19.5" customHeight="1">
      <c r="A8" s="69" t="s">
        <v>226</v>
      </c>
      <c r="B8" s="62"/>
      <c r="C8" s="67" t="s">
        <v>11</v>
      </c>
      <c r="D8" s="62"/>
      <c r="E8" s="62"/>
      <c r="F8" s="50"/>
      <c r="G8" s="6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</row>
    <row r="9" spans="1:250" s="1" customFormat="1" ht="19.5" customHeight="1">
      <c r="A9" s="70" t="s">
        <v>227</v>
      </c>
      <c r="B9" s="68">
        <f>153900.911597-18500-6350</f>
        <v>129050.911597</v>
      </c>
      <c r="C9" s="67" t="s">
        <v>13</v>
      </c>
      <c r="D9" s="62"/>
      <c r="E9" s="62"/>
      <c r="F9" s="50"/>
      <c r="G9" s="6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</row>
    <row r="10" spans="1:250" s="1" customFormat="1" ht="19.5" customHeight="1">
      <c r="A10" s="61" t="s">
        <v>225</v>
      </c>
      <c r="B10" s="68">
        <f>135400.911597-6350</f>
        <v>129050.911597</v>
      </c>
      <c r="C10" s="67" t="s">
        <v>15</v>
      </c>
      <c r="D10" s="62">
        <f t="shared" si="0"/>
        <v>72</v>
      </c>
      <c r="E10" s="62">
        <v>72</v>
      </c>
      <c r="F10" s="50"/>
      <c r="G10" s="6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</row>
    <row r="11" spans="1:250" s="1" customFormat="1" ht="19.5" customHeight="1">
      <c r="A11" s="66" t="s">
        <v>228</v>
      </c>
      <c r="B11" s="68">
        <f>135400.911597-6350</f>
        <v>129050.911597</v>
      </c>
      <c r="C11" s="67" t="s">
        <v>17</v>
      </c>
      <c r="D11" s="62">
        <f t="shared" si="0"/>
        <v>3449</v>
      </c>
      <c r="E11" s="62">
        <v>3449</v>
      </c>
      <c r="F11" s="50"/>
      <c r="G11" s="6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</row>
    <row r="12" spans="1:250" s="1" customFormat="1" ht="19.5" customHeight="1">
      <c r="A12" s="66" t="s">
        <v>229</v>
      </c>
      <c r="B12" s="62"/>
      <c r="C12" s="67" t="s">
        <v>19</v>
      </c>
      <c r="D12" s="68">
        <f t="shared" si="0"/>
        <v>60225</v>
      </c>
      <c r="E12" s="68">
        <f>60175+50</f>
        <v>60225</v>
      </c>
      <c r="F12" s="50"/>
      <c r="G12" s="61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</row>
    <row r="13" spans="1:250" s="1" customFormat="1" ht="19.5" customHeight="1">
      <c r="A13" s="69" t="s">
        <v>230</v>
      </c>
      <c r="B13" s="62"/>
      <c r="C13" s="67" t="s">
        <v>21</v>
      </c>
      <c r="D13" s="62">
        <f t="shared" si="0"/>
        <v>3500</v>
      </c>
      <c r="E13" s="62">
        <v>3500</v>
      </c>
      <c r="F13" s="50"/>
      <c r="G13" s="61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</row>
    <row r="14" spans="1:250" s="1" customFormat="1" ht="19.5" customHeight="1">
      <c r="A14" s="66" t="s">
        <v>231</v>
      </c>
      <c r="B14" s="62"/>
      <c r="C14" s="67" t="s">
        <v>23</v>
      </c>
      <c r="D14" s="62"/>
      <c r="E14" s="62"/>
      <c r="F14" s="50"/>
      <c r="G14" s="6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</row>
    <row r="15" spans="1:250" s="1" customFormat="1" ht="19.5" customHeight="1">
      <c r="A15" s="70" t="s">
        <v>226</v>
      </c>
      <c r="B15" s="68"/>
      <c r="C15" s="67" t="s">
        <v>25</v>
      </c>
      <c r="D15" s="62"/>
      <c r="E15" s="62"/>
      <c r="F15" s="50"/>
      <c r="G15" s="6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</row>
    <row r="16" spans="1:250" s="1" customFormat="1" ht="19.5" customHeight="1">
      <c r="A16" s="71"/>
      <c r="B16" s="72"/>
      <c r="C16" s="67" t="s">
        <v>27</v>
      </c>
      <c r="D16" s="62">
        <f aca="true" t="shared" si="1" ref="D16:D18">SUM(E16:F16)</f>
        <v>22</v>
      </c>
      <c r="E16" s="62">
        <v>22</v>
      </c>
      <c r="F16" s="50"/>
      <c r="G16" s="6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</row>
    <row r="17" spans="1:250" s="1" customFormat="1" ht="19.5" customHeight="1">
      <c r="A17" s="73"/>
      <c r="B17" s="72"/>
      <c r="C17" s="67" t="s">
        <v>29</v>
      </c>
      <c r="D17" s="62">
        <f t="shared" si="1"/>
        <v>3170</v>
      </c>
      <c r="E17" s="62">
        <v>3170</v>
      </c>
      <c r="F17" s="50"/>
      <c r="G17" s="61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</row>
    <row r="18" spans="1:250" s="1" customFormat="1" ht="19.5" customHeight="1">
      <c r="A18" s="73"/>
      <c r="B18" s="72"/>
      <c r="C18" s="67" t="s">
        <v>31</v>
      </c>
      <c r="D18" s="68">
        <f t="shared" si="1"/>
        <v>43555.43</v>
      </c>
      <c r="E18" s="68">
        <f>37555.43+6000</f>
        <v>43555.43</v>
      </c>
      <c r="F18" s="50"/>
      <c r="G18" s="6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</row>
    <row r="19" spans="1:250" s="1" customFormat="1" ht="19.5" customHeight="1">
      <c r="A19" s="73"/>
      <c r="B19" s="72"/>
      <c r="C19" s="67" t="s">
        <v>32</v>
      </c>
      <c r="D19" s="62"/>
      <c r="E19" s="62"/>
      <c r="F19" s="50"/>
      <c r="G19" s="61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</row>
    <row r="20" spans="1:250" s="1" customFormat="1" ht="19.5" customHeight="1">
      <c r="A20" s="73"/>
      <c r="B20" s="72"/>
      <c r="C20" s="67" t="s">
        <v>33</v>
      </c>
      <c r="D20" s="62"/>
      <c r="E20" s="62"/>
      <c r="F20" s="50"/>
      <c r="G20" s="61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</row>
    <row r="21" spans="1:250" s="1" customFormat="1" ht="19.5" customHeight="1">
      <c r="A21" s="73"/>
      <c r="B21" s="72"/>
      <c r="C21" s="67" t="s">
        <v>34</v>
      </c>
      <c r="D21" s="62"/>
      <c r="E21" s="62"/>
      <c r="F21" s="50"/>
      <c r="G21" s="6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</row>
    <row r="22" spans="1:250" s="1" customFormat="1" ht="19.5" customHeight="1">
      <c r="A22" s="73"/>
      <c r="B22" s="72"/>
      <c r="C22" s="67" t="s">
        <v>35</v>
      </c>
      <c r="D22" s="68"/>
      <c r="E22" s="68"/>
      <c r="F22" s="50"/>
      <c r="G22" s="61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</row>
    <row r="23" spans="1:250" s="1" customFormat="1" ht="19.5" customHeight="1">
      <c r="A23" s="73"/>
      <c r="B23" s="72"/>
      <c r="C23" s="67" t="s">
        <v>36</v>
      </c>
      <c r="D23" s="68"/>
      <c r="E23" s="68"/>
      <c r="F23" s="50"/>
      <c r="G23" s="6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</row>
    <row r="24" spans="1:250" s="1" customFormat="1" ht="19.5" customHeight="1">
      <c r="A24" s="73"/>
      <c r="B24" s="72"/>
      <c r="C24" s="67" t="s">
        <v>37</v>
      </c>
      <c r="D24" s="62"/>
      <c r="E24" s="62"/>
      <c r="F24" s="50"/>
      <c r="G24" s="6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</row>
    <row r="25" spans="1:250" s="1" customFormat="1" ht="19.5" customHeight="1">
      <c r="A25" s="73"/>
      <c r="B25" s="72"/>
      <c r="C25" s="67" t="s">
        <v>38</v>
      </c>
      <c r="D25" s="62"/>
      <c r="E25" s="62"/>
      <c r="F25" s="50"/>
      <c r="G25" s="6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</row>
    <row r="26" spans="1:250" s="1" customFormat="1" ht="19.5" customHeight="1">
      <c r="A26" s="73"/>
      <c r="B26" s="72"/>
      <c r="C26" s="74" t="s">
        <v>39</v>
      </c>
      <c r="D26" s="62"/>
      <c r="E26" s="62"/>
      <c r="F26" s="50"/>
      <c r="G26" s="61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</row>
    <row r="27" spans="1:250" s="1" customFormat="1" ht="19.5" customHeight="1">
      <c r="A27" s="73"/>
      <c r="B27" s="72"/>
      <c r="C27" s="67" t="s">
        <v>40</v>
      </c>
      <c r="D27" s="62"/>
      <c r="E27" s="62"/>
      <c r="F27" s="50"/>
      <c r="G27" s="61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</row>
    <row r="28" spans="1:250" s="1" customFormat="1" ht="19.5" customHeight="1">
      <c r="A28" s="73"/>
      <c r="B28" s="72"/>
      <c r="C28" s="67" t="s">
        <v>41</v>
      </c>
      <c r="D28" s="62"/>
      <c r="E28" s="62"/>
      <c r="F28" s="50"/>
      <c r="G28" s="61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</row>
    <row r="29" spans="1:250" s="1" customFormat="1" ht="19.5" customHeight="1">
      <c r="A29" s="73"/>
      <c r="B29" s="72"/>
      <c r="C29" s="67" t="s">
        <v>42</v>
      </c>
      <c r="D29" s="62">
        <f>SUM(E29:F29)</f>
        <v>298</v>
      </c>
      <c r="E29" s="62">
        <v>298</v>
      </c>
      <c r="F29" s="50"/>
      <c r="G29" s="6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</row>
    <row r="30" spans="1:250" s="1" customFormat="1" ht="19.5" customHeight="1">
      <c r="A30" s="73"/>
      <c r="B30" s="72"/>
      <c r="C30" s="67" t="s">
        <v>43</v>
      </c>
      <c r="D30" s="62"/>
      <c r="E30" s="62"/>
      <c r="F30" s="50"/>
      <c r="G30" s="61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</row>
    <row r="31" spans="1:250" s="1" customFormat="1" ht="19.5" customHeight="1">
      <c r="A31" s="73"/>
      <c r="B31" s="72"/>
      <c r="C31" s="67" t="s">
        <v>44</v>
      </c>
      <c r="D31" s="68"/>
      <c r="E31" s="62"/>
      <c r="F31" s="49"/>
      <c r="G31" s="6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</row>
    <row r="32" spans="1:250" s="1" customFormat="1" ht="19.5" customHeight="1">
      <c r="A32" s="73"/>
      <c r="B32" s="72"/>
      <c r="C32" s="67" t="s">
        <v>45</v>
      </c>
      <c r="D32" s="62"/>
      <c r="E32" s="62"/>
      <c r="F32" s="50"/>
      <c r="G32" s="6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</row>
    <row r="33" spans="1:250" s="1" customFormat="1" ht="19.5" customHeight="1">
      <c r="A33" s="73"/>
      <c r="B33" s="72"/>
      <c r="C33" s="67" t="s">
        <v>46</v>
      </c>
      <c r="D33" s="62"/>
      <c r="E33" s="62"/>
      <c r="F33" s="50"/>
      <c r="G33" s="61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</row>
    <row r="34" spans="1:250" s="1" customFormat="1" ht="19.5" customHeight="1">
      <c r="A34" s="73"/>
      <c r="B34" s="72"/>
      <c r="C34" s="67" t="s">
        <v>47</v>
      </c>
      <c r="D34" s="68"/>
      <c r="E34" s="68"/>
      <c r="F34" s="50"/>
      <c r="G34" s="6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</row>
    <row r="35" spans="1:250" s="1" customFormat="1" ht="19.5" customHeight="1">
      <c r="A35" s="73"/>
      <c r="B35" s="72"/>
      <c r="C35" s="67" t="s">
        <v>48</v>
      </c>
      <c r="D35" s="62"/>
      <c r="E35" s="62"/>
      <c r="F35" s="50"/>
      <c r="G35" s="6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</row>
    <row r="36" spans="1:250" s="1" customFormat="1" ht="19.5" customHeight="1">
      <c r="A36" s="73"/>
      <c r="B36" s="72"/>
      <c r="C36" s="67" t="s">
        <v>49</v>
      </c>
      <c r="D36" s="62"/>
      <c r="E36" s="62"/>
      <c r="F36" s="50"/>
      <c r="G36" s="61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</row>
    <row r="37" spans="1:250" s="1" customFormat="1" ht="19.5" customHeight="1">
      <c r="A37" s="73"/>
      <c r="B37" s="72"/>
      <c r="C37" s="75"/>
      <c r="D37" s="76"/>
      <c r="E37" s="76"/>
      <c r="F37" s="75"/>
      <c r="G37" s="61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</row>
    <row r="38" spans="1:250" s="1" customFormat="1" ht="19.5" customHeight="1">
      <c r="A38" s="73"/>
      <c r="B38" s="72"/>
      <c r="C38" s="75"/>
      <c r="D38" s="76"/>
      <c r="E38" s="76"/>
      <c r="F38" s="75"/>
      <c r="G38" s="61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</row>
    <row r="39" spans="1:250" s="1" customFormat="1" ht="19.5" customHeight="1">
      <c r="A39" s="71"/>
      <c r="B39" s="72"/>
      <c r="C39" s="75"/>
      <c r="D39" s="76"/>
      <c r="E39" s="76"/>
      <c r="F39" s="75"/>
      <c r="G39" s="61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</row>
    <row r="40" spans="1:250" s="1" customFormat="1" ht="19.5" customHeight="1">
      <c r="A40" s="73"/>
      <c r="B40" s="72"/>
      <c r="C40" s="77" t="s">
        <v>50</v>
      </c>
      <c r="D40" s="64"/>
      <c r="E40" s="78"/>
      <c r="F40" s="79"/>
      <c r="G40" s="61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</row>
    <row r="41" spans="1:250" s="1" customFormat="1" ht="19.5" customHeight="1">
      <c r="A41" s="73"/>
      <c r="B41" s="72"/>
      <c r="C41" s="80"/>
      <c r="D41" s="62"/>
      <c r="E41" s="78"/>
      <c r="F41" s="79"/>
      <c r="G41" s="6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</row>
    <row r="42" spans="1:250" s="1" customFormat="1" ht="19.5" customHeight="1">
      <c r="A42" s="47" t="s">
        <v>232</v>
      </c>
      <c r="B42" s="81">
        <f>153900.911597-18500-6350</f>
        <v>129050.911597</v>
      </c>
      <c r="C42" s="47" t="s">
        <v>233</v>
      </c>
      <c r="D42" s="82">
        <f>SUM(E42:F42)</f>
        <v>129050.911597</v>
      </c>
      <c r="E42" s="83">
        <f>SUM(E7:E36)</f>
        <v>129050.911597</v>
      </c>
      <c r="F42" s="83"/>
      <c r="G42" s="61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</row>
    <row r="43" spans="1:5" s="1" customFormat="1" ht="18.75" customHeight="1">
      <c r="A43" s="26" t="s">
        <v>234</v>
      </c>
      <c r="B43" s="58"/>
      <c r="C43" s="84"/>
      <c r="D43" s="85"/>
      <c r="E43" s="58"/>
    </row>
    <row r="44" spans="2:5" s="1" customFormat="1" ht="11.25" customHeight="1">
      <c r="B44" s="58"/>
      <c r="C44" s="84"/>
      <c r="D44" s="85"/>
      <c r="E44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showGridLines="0" workbookViewId="0" topLeftCell="A1">
      <selection activeCell="K17" sqref="K17"/>
    </sheetView>
  </sheetViews>
  <sheetFormatPr defaultColWidth="9.140625" defaultRowHeight="12.75" customHeight="1"/>
  <cols>
    <col min="1" max="1" width="14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26" t="s">
        <v>235</v>
      </c>
    </row>
    <row r="2" spans="1:5" s="1" customFormat="1" ht="25.5" customHeight="1">
      <c r="A2" s="28" t="s">
        <v>236</v>
      </c>
      <c r="B2" s="28"/>
      <c r="C2" s="28"/>
      <c r="D2" s="28"/>
      <c r="E2" s="28"/>
    </row>
    <row r="3" spans="1:5" s="1" customFormat="1" ht="22.5" customHeight="1">
      <c r="A3" s="44" t="s">
        <v>56</v>
      </c>
      <c r="B3" s="45"/>
      <c r="C3" s="45"/>
      <c r="D3" s="45"/>
      <c r="E3" s="46" t="s">
        <v>3</v>
      </c>
    </row>
    <row r="4" spans="1:5" s="1" customFormat="1" ht="21" customHeight="1">
      <c r="A4" s="47" t="s">
        <v>57</v>
      </c>
      <c r="B4" s="47"/>
      <c r="C4" s="37" t="s">
        <v>6</v>
      </c>
      <c r="D4" s="37"/>
      <c r="E4" s="37"/>
    </row>
    <row r="5" spans="1:5" s="1" customFormat="1" ht="21" customHeight="1">
      <c r="A5" s="47" t="s">
        <v>65</v>
      </c>
      <c r="B5" s="47" t="s">
        <v>66</v>
      </c>
      <c r="C5" s="35" t="s">
        <v>58</v>
      </c>
      <c r="D5" s="35" t="s">
        <v>213</v>
      </c>
      <c r="E5" s="35" t="s">
        <v>214</v>
      </c>
    </row>
    <row r="6" spans="1:5" s="1" customFormat="1" ht="21" customHeight="1">
      <c r="A6" s="48"/>
      <c r="B6" s="43" t="s">
        <v>58</v>
      </c>
      <c r="C6" s="49">
        <v>129050.911597</v>
      </c>
      <c r="D6" s="50">
        <v>14304.081596999999</v>
      </c>
      <c r="E6" s="49">
        <v>114746.83</v>
      </c>
    </row>
    <row r="7" spans="1:5" s="1" customFormat="1" ht="21" customHeight="1">
      <c r="A7" s="51" t="s">
        <v>73</v>
      </c>
      <c r="B7" s="52" t="s">
        <v>74</v>
      </c>
      <c r="C7" s="49">
        <f>14739.481597+20</f>
        <v>14759.481597</v>
      </c>
      <c r="D7" s="50">
        <v>13970.081596999999</v>
      </c>
      <c r="E7" s="49">
        <v>789.4</v>
      </c>
    </row>
    <row r="8" spans="1:5" s="1" customFormat="1" ht="21" customHeight="1">
      <c r="A8" s="51" t="s">
        <v>75</v>
      </c>
      <c r="B8" s="52" t="s">
        <v>76</v>
      </c>
      <c r="C8" s="49">
        <f>12698.781597+20</f>
        <v>12718.781597</v>
      </c>
      <c r="D8" s="50">
        <v>12718.781597</v>
      </c>
      <c r="E8" s="49"/>
    </row>
    <row r="9" spans="1:5" s="1" customFormat="1" ht="21" customHeight="1">
      <c r="A9" s="53" t="s">
        <v>77</v>
      </c>
      <c r="B9" s="54" t="s">
        <v>78</v>
      </c>
      <c r="C9" s="50">
        <v>7852.981597</v>
      </c>
      <c r="D9" s="50">
        <v>7852.981597</v>
      </c>
      <c r="E9" s="50"/>
    </row>
    <row r="10" spans="1:5" s="1" customFormat="1" ht="21" customHeight="1">
      <c r="A10" s="51" t="s">
        <v>79</v>
      </c>
      <c r="B10" s="52" t="s">
        <v>80</v>
      </c>
      <c r="C10" s="49">
        <f>1510+20</f>
        <v>1530</v>
      </c>
      <c r="D10" s="50">
        <v>1530</v>
      </c>
      <c r="E10" s="49"/>
    </row>
    <row r="11" spans="1:5" s="1" customFormat="1" ht="21" customHeight="1">
      <c r="A11" s="53" t="s">
        <v>81</v>
      </c>
      <c r="B11" s="54" t="s">
        <v>82</v>
      </c>
      <c r="C11" s="50">
        <v>1945.8</v>
      </c>
      <c r="D11" s="50">
        <v>1945.8</v>
      </c>
      <c r="E11" s="50"/>
    </row>
    <row r="12" spans="1:5" s="1" customFormat="1" ht="21" customHeight="1">
      <c r="A12" s="53" t="s">
        <v>83</v>
      </c>
      <c r="B12" s="54" t="s">
        <v>84</v>
      </c>
      <c r="C12" s="50">
        <v>100</v>
      </c>
      <c r="D12" s="50">
        <v>100</v>
      </c>
      <c r="E12" s="50"/>
    </row>
    <row r="13" spans="1:5" s="1" customFormat="1" ht="21" customHeight="1">
      <c r="A13" s="53" t="s">
        <v>85</v>
      </c>
      <c r="B13" s="54" t="s">
        <v>86</v>
      </c>
      <c r="C13" s="50">
        <v>1290</v>
      </c>
      <c r="D13" s="50">
        <v>1290</v>
      </c>
      <c r="E13" s="50"/>
    </row>
    <row r="14" spans="1:5" s="1" customFormat="1" ht="21" customHeight="1">
      <c r="A14" s="53" t="s">
        <v>87</v>
      </c>
      <c r="B14" s="54" t="s">
        <v>88</v>
      </c>
      <c r="C14" s="50">
        <v>330</v>
      </c>
      <c r="D14" s="50">
        <v>330</v>
      </c>
      <c r="E14" s="50"/>
    </row>
    <row r="15" spans="1:5" s="1" customFormat="1" ht="21" customHeight="1">
      <c r="A15" s="53" t="s">
        <v>89</v>
      </c>
      <c r="B15" s="54" t="s">
        <v>80</v>
      </c>
      <c r="C15" s="50">
        <v>250</v>
      </c>
      <c r="D15" s="50">
        <v>250</v>
      </c>
      <c r="E15" s="50"/>
    </row>
    <row r="16" spans="1:5" s="1" customFormat="1" ht="21" customHeight="1">
      <c r="A16" s="53" t="s">
        <v>90</v>
      </c>
      <c r="B16" s="54" t="s">
        <v>91</v>
      </c>
      <c r="C16" s="50">
        <v>80</v>
      </c>
      <c r="D16" s="50">
        <v>80</v>
      </c>
      <c r="E16" s="50"/>
    </row>
    <row r="17" spans="1:5" s="1" customFormat="1" ht="21" customHeight="1">
      <c r="A17" s="53" t="s">
        <v>92</v>
      </c>
      <c r="B17" s="54" t="s">
        <v>93</v>
      </c>
      <c r="C17" s="50">
        <v>4</v>
      </c>
      <c r="D17" s="50">
        <v>4</v>
      </c>
      <c r="E17" s="50"/>
    </row>
    <row r="18" spans="1:5" s="1" customFormat="1" ht="21" customHeight="1">
      <c r="A18" s="53" t="s">
        <v>94</v>
      </c>
      <c r="B18" s="54" t="s">
        <v>80</v>
      </c>
      <c r="C18" s="50">
        <v>4</v>
      </c>
      <c r="D18" s="50">
        <v>4</v>
      </c>
      <c r="E18" s="50"/>
    </row>
    <row r="19" spans="1:5" s="1" customFormat="1" ht="21" customHeight="1">
      <c r="A19" s="53" t="s">
        <v>95</v>
      </c>
      <c r="B19" s="54" t="s">
        <v>96</v>
      </c>
      <c r="C19" s="50">
        <v>200</v>
      </c>
      <c r="D19" s="50">
        <v>200</v>
      </c>
      <c r="E19" s="50"/>
    </row>
    <row r="20" spans="1:5" s="1" customFormat="1" ht="21" customHeight="1">
      <c r="A20" s="53" t="s">
        <v>97</v>
      </c>
      <c r="B20" s="54" t="s">
        <v>98</v>
      </c>
      <c r="C20" s="50">
        <v>200</v>
      </c>
      <c r="D20" s="50">
        <v>200</v>
      </c>
      <c r="E20" s="50"/>
    </row>
    <row r="21" spans="1:5" s="1" customFormat="1" ht="21" customHeight="1">
      <c r="A21" s="53" t="s">
        <v>99</v>
      </c>
      <c r="B21" s="54" t="s">
        <v>100</v>
      </c>
      <c r="C21" s="50">
        <v>15</v>
      </c>
      <c r="D21" s="50">
        <v>15</v>
      </c>
      <c r="E21" s="50"/>
    </row>
    <row r="22" spans="1:5" s="1" customFormat="1" ht="21" customHeight="1">
      <c r="A22" s="53" t="s">
        <v>101</v>
      </c>
      <c r="B22" s="54" t="s">
        <v>80</v>
      </c>
      <c r="C22" s="50">
        <v>15</v>
      </c>
      <c r="D22" s="50">
        <v>15</v>
      </c>
      <c r="E22" s="50"/>
    </row>
    <row r="23" spans="1:5" s="1" customFormat="1" ht="21" customHeight="1">
      <c r="A23" s="53" t="s">
        <v>102</v>
      </c>
      <c r="B23" s="54" t="s">
        <v>103</v>
      </c>
      <c r="C23" s="50">
        <v>789.4</v>
      </c>
      <c r="D23" s="50"/>
      <c r="E23" s="50">
        <v>789.4</v>
      </c>
    </row>
    <row r="24" spans="1:5" s="1" customFormat="1" ht="21" customHeight="1">
      <c r="A24" s="53" t="s">
        <v>104</v>
      </c>
      <c r="B24" s="54" t="s">
        <v>105</v>
      </c>
      <c r="C24" s="50">
        <v>789.4</v>
      </c>
      <c r="D24" s="50"/>
      <c r="E24" s="50">
        <v>789.4</v>
      </c>
    </row>
    <row r="25" spans="1:5" s="1" customFormat="1" ht="21" customHeight="1">
      <c r="A25" s="53" t="s">
        <v>106</v>
      </c>
      <c r="B25" s="54" t="s">
        <v>107</v>
      </c>
      <c r="C25" s="50">
        <v>10</v>
      </c>
      <c r="D25" s="50">
        <v>10</v>
      </c>
      <c r="E25" s="50"/>
    </row>
    <row r="26" spans="1:5" s="1" customFormat="1" ht="21" customHeight="1">
      <c r="A26" s="53" t="s">
        <v>108</v>
      </c>
      <c r="B26" s="54" t="s">
        <v>80</v>
      </c>
      <c r="C26" s="50">
        <v>10</v>
      </c>
      <c r="D26" s="50">
        <v>10</v>
      </c>
      <c r="E26" s="50"/>
    </row>
    <row r="27" spans="1:5" s="1" customFormat="1" ht="21" customHeight="1">
      <c r="A27" s="53" t="s">
        <v>109</v>
      </c>
      <c r="B27" s="54" t="s">
        <v>110</v>
      </c>
      <c r="C27" s="50">
        <v>152.5</v>
      </c>
      <c r="D27" s="50">
        <v>152.5</v>
      </c>
      <c r="E27" s="50"/>
    </row>
    <row r="28" spans="1:5" s="1" customFormat="1" ht="21" customHeight="1">
      <c r="A28" s="53" t="s">
        <v>111</v>
      </c>
      <c r="B28" s="54" t="s">
        <v>112</v>
      </c>
      <c r="C28" s="50">
        <v>152.5</v>
      </c>
      <c r="D28" s="50">
        <v>152.5</v>
      </c>
      <c r="E28" s="50"/>
    </row>
    <row r="29" spans="1:5" s="1" customFormat="1" ht="21" customHeight="1">
      <c r="A29" s="53" t="s">
        <v>113</v>
      </c>
      <c r="B29" s="54" t="s">
        <v>114</v>
      </c>
      <c r="C29" s="50">
        <v>216.8</v>
      </c>
      <c r="D29" s="50">
        <v>216.8</v>
      </c>
      <c r="E29" s="50"/>
    </row>
    <row r="30" spans="1:5" s="1" customFormat="1" ht="21" customHeight="1">
      <c r="A30" s="53" t="s">
        <v>115</v>
      </c>
      <c r="B30" s="54" t="s">
        <v>80</v>
      </c>
      <c r="C30" s="50">
        <v>77.3</v>
      </c>
      <c r="D30" s="50">
        <v>77.3</v>
      </c>
      <c r="E30" s="50"/>
    </row>
    <row r="31" spans="1:5" s="1" customFormat="1" ht="21" customHeight="1">
      <c r="A31" s="53" t="s">
        <v>116</v>
      </c>
      <c r="B31" s="54" t="s">
        <v>117</v>
      </c>
      <c r="C31" s="50">
        <v>139.5</v>
      </c>
      <c r="D31" s="50">
        <v>139.5</v>
      </c>
      <c r="E31" s="50"/>
    </row>
    <row r="32" spans="1:5" s="1" customFormat="1" ht="21" customHeight="1">
      <c r="A32" s="53" t="s">
        <v>118</v>
      </c>
      <c r="B32" s="54" t="s">
        <v>119</v>
      </c>
      <c r="C32" s="50">
        <v>270</v>
      </c>
      <c r="D32" s="50">
        <v>270</v>
      </c>
      <c r="E32" s="50"/>
    </row>
    <row r="33" spans="1:5" s="1" customFormat="1" ht="21" customHeight="1">
      <c r="A33" s="53" t="s">
        <v>120</v>
      </c>
      <c r="B33" s="54" t="s">
        <v>80</v>
      </c>
      <c r="C33" s="50">
        <v>213</v>
      </c>
      <c r="D33" s="50">
        <v>213</v>
      </c>
      <c r="E33" s="50"/>
    </row>
    <row r="34" spans="1:5" s="1" customFormat="1" ht="21" customHeight="1">
      <c r="A34" s="53" t="s">
        <v>121</v>
      </c>
      <c r="B34" s="54" t="s">
        <v>122</v>
      </c>
      <c r="C34" s="50">
        <v>57</v>
      </c>
      <c r="D34" s="50">
        <v>57</v>
      </c>
      <c r="E34" s="50"/>
    </row>
    <row r="35" spans="1:5" s="1" customFormat="1" ht="21" customHeight="1">
      <c r="A35" s="53" t="s">
        <v>123</v>
      </c>
      <c r="B35" s="54" t="s">
        <v>124</v>
      </c>
      <c r="C35" s="50">
        <v>53</v>
      </c>
      <c r="D35" s="50">
        <v>53</v>
      </c>
      <c r="E35" s="50"/>
    </row>
    <row r="36" spans="1:5" s="1" customFormat="1" ht="21" customHeight="1">
      <c r="A36" s="53" t="s">
        <v>125</v>
      </c>
      <c r="B36" s="54" t="s">
        <v>80</v>
      </c>
      <c r="C36" s="50">
        <v>53</v>
      </c>
      <c r="D36" s="50">
        <v>53</v>
      </c>
      <c r="E36" s="50"/>
    </row>
    <row r="37" spans="1:5" s="1" customFormat="1" ht="21" customHeight="1">
      <c r="A37" s="53" t="s">
        <v>126</v>
      </c>
      <c r="B37" s="54" t="s">
        <v>127</v>
      </c>
      <c r="C37" s="50">
        <v>72</v>
      </c>
      <c r="D37" s="50">
        <v>72</v>
      </c>
      <c r="E37" s="50"/>
    </row>
    <row r="38" spans="1:5" s="1" customFormat="1" ht="21" customHeight="1">
      <c r="A38" s="53" t="s">
        <v>128</v>
      </c>
      <c r="B38" s="54" t="s">
        <v>129</v>
      </c>
      <c r="C38" s="50">
        <v>12</v>
      </c>
      <c r="D38" s="50">
        <v>12</v>
      </c>
      <c r="E38" s="50"/>
    </row>
    <row r="39" spans="1:5" s="1" customFormat="1" ht="21" customHeight="1">
      <c r="A39" s="53" t="s">
        <v>130</v>
      </c>
      <c r="B39" s="54" t="s">
        <v>80</v>
      </c>
      <c r="C39" s="50">
        <v>12</v>
      </c>
      <c r="D39" s="50">
        <v>12</v>
      </c>
      <c r="E39" s="50"/>
    </row>
    <row r="40" spans="1:5" s="1" customFormat="1" ht="21" customHeight="1">
      <c r="A40" s="53" t="s">
        <v>131</v>
      </c>
      <c r="B40" s="54" t="s">
        <v>132</v>
      </c>
      <c r="C40" s="50">
        <v>60</v>
      </c>
      <c r="D40" s="50">
        <v>60</v>
      </c>
      <c r="E40" s="50"/>
    </row>
    <row r="41" spans="1:5" s="1" customFormat="1" ht="21" customHeight="1">
      <c r="A41" s="53" t="s">
        <v>133</v>
      </c>
      <c r="B41" s="54" t="s">
        <v>78</v>
      </c>
      <c r="C41" s="50">
        <v>60</v>
      </c>
      <c r="D41" s="50">
        <v>60</v>
      </c>
      <c r="E41" s="50"/>
    </row>
    <row r="42" spans="1:5" s="1" customFormat="1" ht="21" customHeight="1">
      <c r="A42" s="53" t="s">
        <v>134</v>
      </c>
      <c r="B42" s="54" t="s">
        <v>135</v>
      </c>
      <c r="C42" s="50">
        <v>3449</v>
      </c>
      <c r="D42" s="50"/>
      <c r="E42" s="50">
        <v>3449</v>
      </c>
    </row>
    <row r="43" spans="1:5" s="1" customFormat="1" ht="21" customHeight="1">
      <c r="A43" s="53" t="s">
        <v>136</v>
      </c>
      <c r="B43" s="54" t="s">
        <v>137</v>
      </c>
      <c r="C43" s="50">
        <v>649</v>
      </c>
      <c r="D43" s="50"/>
      <c r="E43" s="50">
        <v>649</v>
      </c>
    </row>
    <row r="44" spans="1:5" s="1" customFormat="1" ht="21" customHeight="1">
      <c r="A44" s="53" t="s">
        <v>138</v>
      </c>
      <c r="B44" s="54" t="s">
        <v>80</v>
      </c>
      <c r="C44" s="50">
        <v>649</v>
      </c>
      <c r="D44" s="55"/>
      <c r="E44" s="50">
        <v>649</v>
      </c>
    </row>
    <row r="45" spans="1:5" s="1" customFormat="1" ht="21" customHeight="1">
      <c r="A45" s="51">
        <v>20502</v>
      </c>
      <c r="B45" s="52" t="s">
        <v>139</v>
      </c>
      <c r="C45" s="49">
        <v>2800</v>
      </c>
      <c r="D45" s="56"/>
      <c r="E45" s="57">
        <v>2800</v>
      </c>
    </row>
    <row r="46" spans="1:5" s="1" customFormat="1" ht="21" customHeight="1">
      <c r="A46" s="51">
        <v>2050202</v>
      </c>
      <c r="B46" s="52" t="s">
        <v>140</v>
      </c>
      <c r="C46" s="49">
        <v>1000</v>
      </c>
      <c r="D46" s="56"/>
      <c r="E46" s="57">
        <v>1000</v>
      </c>
    </row>
    <row r="47" spans="1:5" s="1" customFormat="1" ht="21" customHeight="1">
      <c r="A47" s="51">
        <v>2050203</v>
      </c>
      <c r="B47" s="52" t="s">
        <v>141</v>
      </c>
      <c r="C47" s="49">
        <v>1800</v>
      </c>
      <c r="D47" s="56"/>
      <c r="E47" s="57">
        <v>1800</v>
      </c>
    </row>
    <row r="48" spans="1:5" s="1" customFormat="1" ht="21" customHeight="1">
      <c r="A48" s="51" t="s">
        <v>142</v>
      </c>
      <c r="B48" s="52" t="s">
        <v>143</v>
      </c>
      <c r="C48" s="49">
        <f>60175+50</f>
        <v>60225</v>
      </c>
      <c r="D48" s="49"/>
      <c r="E48" s="49">
        <v>60225</v>
      </c>
    </row>
    <row r="49" spans="1:5" s="1" customFormat="1" ht="21" customHeight="1">
      <c r="A49" s="53" t="s">
        <v>144</v>
      </c>
      <c r="B49" s="54" t="s">
        <v>145</v>
      </c>
      <c r="C49" s="50">
        <v>595</v>
      </c>
      <c r="D49" s="50"/>
      <c r="E49" s="50">
        <v>595</v>
      </c>
    </row>
    <row r="50" spans="1:5" s="1" customFormat="1" ht="21" customHeight="1">
      <c r="A50" s="53" t="s">
        <v>146</v>
      </c>
      <c r="B50" s="54" t="s">
        <v>80</v>
      </c>
      <c r="C50" s="50">
        <v>595</v>
      </c>
      <c r="D50" s="50"/>
      <c r="E50" s="50">
        <v>595</v>
      </c>
    </row>
    <row r="51" spans="1:5" s="1" customFormat="1" ht="21" customHeight="1">
      <c r="A51" s="51" t="s">
        <v>147</v>
      </c>
      <c r="B51" s="52" t="s">
        <v>148</v>
      </c>
      <c r="C51" s="49">
        <f>55000+2580+50</f>
        <v>57630</v>
      </c>
      <c r="D51" s="49"/>
      <c r="E51" s="49">
        <v>57630</v>
      </c>
    </row>
    <row r="52" spans="1:5" s="1" customFormat="1" ht="21" customHeight="1">
      <c r="A52" s="51" t="s">
        <v>149</v>
      </c>
      <c r="B52" s="52" t="s">
        <v>150</v>
      </c>
      <c r="C52" s="49">
        <f>55000+2580+50</f>
        <v>57630</v>
      </c>
      <c r="D52" s="49"/>
      <c r="E52" s="49">
        <v>57630</v>
      </c>
    </row>
    <row r="53" spans="1:5" s="1" customFormat="1" ht="21" customHeight="1">
      <c r="A53" s="53" t="s">
        <v>151</v>
      </c>
      <c r="B53" s="54" t="s">
        <v>152</v>
      </c>
      <c r="C53" s="50">
        <v>2000</v>
      </c>
      <c r="D53" s="50"/>
      <c r="E53" s="50">
        <v>2000</v>
      </c>
    </row>
    <row r="54" spans="1:5" s="1" customFormat="1" ht="21" customHeight="1">
      <c r="A54" s="53" t="s">
        <v>153</v>
      </c>
      <c r="B54" s="54" t="s">
        <v>154</v>
      </c>
      <c r="C54" s="50">
        <v>2000</v>
      </c>
      <c r="D54" s="50"/>
      <c r="E54" s="50">
        <v>2000</v>
      </c>
    </row>
    <row r="55" spans="1:5" s="1" customFormat="1" ht="21" customHeight="1">
      <c r="A55" s="53" t="s">
        <v>155</v>
      </c>
      <c r="B55" s="54" t="s">
        <v>156</v>
      </c>
      <c r="C55" s="50">
        <v>3500</v>
      </c>
      <c r="D55" s="50"/>
      <c r="E55" s="50">
        <v>3500</v>
      </c>
    </row>
    <row r="56" spans="1:5" s="1" customFormat="1" ht="21" customHeight="1">
      <c r="A56" s="53" t="s">
        <v>157</v>
      </c>
      <c r="B56" s="54" t="s">
        <v>158</v>
      </c>
      <c r="C56" s="50">
        <v>3500</v>
      </c>
      <c r="D56" s="50"/>
      <c r="E56" s="50">
        <v>3500</v>
      </c>
    </row>
    <row r="57" spans="1:5" s="1" customFormat="1" ht="21" customHeight="1">
      <c r="A57" s="53" t="s">
        <v>159</v>
      </c>
      <c r="B57" s="54" t="s">
        <v>160</v>
      </c>
      <c r="C57" s="50">
        <v>3500</v>
      </c>
      <c r="D57" s="50"/>
      <c r="E57" s="50">
        <v>3500</v>
      </c>
    </row>
    <row r="58" spans="1:5" s="1" customFormat="1" ht="21" customHeight="1">
      <c r="A58" s="53" t="s">
        <v>161</v>
      </c>
      <c r="B58" s="54" t="s">
        <v>162</v>
      </c>
      <c r="C58" s="50">
        <v>22</v>
      </c>
      <c r="D58" s="50">
        <v>22</v>
      </c>
      <c r="E58" s="50"/>
    </row>
    <row r="59" spans="1:5" s="1" customFormat="1" ht="21" customHeight="1">
      <c r="A59" s="53" t="s">
        <v>163</v>
      </c>
      <c r="B59" s="54" t="s">
        <v>164</v>
      </c>
      <c r="C59" s="50">
        <v>22</v>
      </c>
      <c r="D59" s="50">
        <v>22</v>
      </c>
      <c r="E59" s="50"/>
    </row>
    <row r="60" spans="1:5" s="1" customFormat="1" ht="21" customHeight="1">
      <c r="A60" s="53" t="s">
        <v>165</v>
      </c>
      <c r="B60" s="54" t="s">
        <v>166</v>
      </c>
      <c r="C60" s="50">
        <v>22</v>
      </c>
      <c r="D60" s="50">
        <v>22</v>
      </c>
      <c r="E60" s="50"/>
    </row>
    <row r="61" spans="1:5" s="1" customFormat="1" ht="21" customHeight="1">
      <c r="A61" s="53" t="s">
        <v>167</v>
      </c>
      <c r="B61" s="54" t="s">
        <v>168</v>
      </c>
      <c r="C61" s="50">
        <v>3170</v>
      </c>
      <c r="D61" s="50"/>
      <c r="E61" s="50">
        <v>3170</v>
      </c>
    </row>
    <row r="62" spans="1:5" s="1" customFormat="1" ht="21" customHeight="1">
      <c r="A62" s="53" t="s">
        <v>169</v>
      </c>
      <c r="B62" s="54" t="s">
        <v>170</v>
      </c>
      <c r="C62" s="50">
        <v>240</v>
      </c>
      <c r="D62" s="50"/>
      <c r="E62" s="50">
        <v>240</v>
      </c>
    </row>
    <row r="63" spans="1:5" s="1" customFormat="1" ht="21" customHeight="1">
      <c r="A63" s="53" t="s">
        <v>171</v>
      </c>
      <c r="B63" s="54" t="s">
        <v>80</v>
      </c>
      <c r="C63" s="50">
        <v>240</v>
      </c>
      <c r="D63" s="50"/>
      <c r="E63" s="50">
        <v>240</v>
      </c>
    </row>
    <row r="64" spans="1:5" s="1" customFormat="1" ht="21" customHeight="1">
      <c r="A64" s="53" t="s">
        <v>172</v>
      </c>
      <c r="B64" s="54" t="s">
        <v>173</v>
      </c>
      <c r="C64" s="50">
        <v>110</v>
      </c>
      <c r="D64" s="50"/>
      <c r="E64" s="50">
        <v>110</v>
      </c>
    </row>
    <row r="65" spans="1:5" s="1" customFormat="1" ht="21" customHeight="1">
      <c r="A65" s="53" t="s">
        <v>174</v>
      </c>
      <c r="B65" s="54" t="s">
        <v>175</v>
      </c>
      <c r="C65" s="50">
        <v>110</v>
      </c>
      <c r="D65" s="50"/>
      <c r="E65" s="50">
        <v>110</v>
      </c>
    </row>
    <row r="66" spans="1:5" s="1" customFormat="1" ht="21" customHeight="1">
      <c r="A66" s="53" t="s">
        <v>176</v>
      </c>
      <c r="B66" s="54" t="s">
        <v>177</v>
      </c>
      <c r="C66" s="50">
        <v>2820</v>
      </c>
      <c r="D66" s="50"/>
      <c r="E66" s="50">
        <v>2820</v>
      </c>
    </row>
    <row r="67" spans="1:5" s="1" customFormat="1" ht="21" customHeight="1">
      <c r="A67" s="53" t="s">
        <v>178</v>
      </c>
      <c r="B67" s="54" t="s">
        <v>179</v>
      </c>
      <c r="C67" s="50">
        <v>280</v>
      </c>
      <c r="D67" s="50"/>
      <c r="E67" s="50">
        <v>280</v>
      </c>
    </row>
    <row r="68" spans="1:5" s="1" customFormat="1" ht="21" customHeight="1">
      <c r="A68" s="53" t="s">
        <v>180</v>
      </c>
      <c r="B68" s="54" t="s">
        <v>181</v>
      </c>
      <c r="C68" s="50">
        <v>2390</v>
      </c>
      <c r="D68" s="50"/>
      <c r="E68" s="50">
        <v>2390</v>
      </c>
    </row>
    <row r="69" spans="1:5" s="1" customFormat="1" ht="21" customHeight="1">
      <c r="A69" s="53" t="s">
        <v>182</v>
      </c>
      <c r="B69" s="54" t="s">
        <v>183</v>
      </c>
      <c r="C69" s="50">
        <v>150</v>
      </c>
      <c r="D69" s="50"/>
      <c r="E69" s="50">
        <v>150</v>
      </c>
    </row>
    <row r="70" spans="1:5" s="1" customFormat="1" ht="21" customHeight="1">
      <c r="A70" s="51" t="s">
        <v>184</v>
      </c>
      <c r="B70" s="52" t="s">
        <v>185</v>
      </c>
      <c r="C70" s="49">
        <f>37555.43+6000</f>
        <v>43555.43</v>
      </c>
      <c r="D70" s="49">
        <v>240</v>
      </c>
      <c r="E70" s="49">
        <v>43315.43000000001</v>
      </c>
    </row>
    <row r="71" spans="1:5" s="1" customFormat="1" ht="21" customHeight="1">
      <c r="A71" s="53" t="s">
        <v>186</v>
      </c>
      <c r="B71" s="54" t="s">
        <v>187</v>
      </c>
      <c r="C71" s="50">
        <v>2806</v>
      </c>
      <c r="D71" s="50">
        <v>240</v>
      </c>
      <c r="E71" s="50">
        <v>2566</v>
      </c>
    </row>
    <row r="72" spans="1:5" s="1" customFormat="1" ht="21" customHeight="1">
      <c r="A72" s="53" t="s">
        <v>188</v>
      </c>
      <c r="B72" s="54" t="s">
        <v>80</v>
      </c>
      <c r="C72" s="50">
        <v>240</v>
      </c>
      <c r="D72" s="50">
        <v>240</v>
      </c>
      <c r="E72" s="50"/>
    </row>
    <row r="73" spans="1:5" s="1" customFormat="1" ht="21" customHeight="1">
      <c r="A73" s="53" t="s">
        <v>189</v>
      </c>
      <c r="B73" s="54" t="s">
        <v>190</v>
      </c>
      <c r="C73" s="50">
        <v>500</v>
      </c>
      <c r="D73" s="50"/>
      <c r="E73" s="50">
        <v>500</v>
      </c>
    </row>
    <row r="74" spans="1:5" s="1" customFormat="1" ht="21" customHeight="1">
      <c r="A74" s="53" t="s">
        <v>191</v>
      </c>
      <c r="B74" s="54" t="s">
        <v>192</v>
      </c>
      <c r="C74" s="50">
        <v>2066</v>
      </c>
      <c r="D74" s="50"/>
      <c r="E74" s="50">
        <v>2066</v>
      </c>
    </row>
    <row r="75" spans="1:5" s="1" customFormat="1" ht="21" customHeight="1">
      <c r="A75" s="53" t="s">
        <v>193</v>
      </c>
      <c r="B75" s="54" t="s">
        <v>194</v>
      </c>
      <c r="C75" s="50">
        <v>10000</v>
      </c>
      <c r="D75" s="50"/>
      <c r="E75" s="50">
        <v>10000</v>
      </c>
    </row>
    <row r="76" spans="1:5" s="1" customFormat="1" ht="21" customHeight="1">
      <c r="A76" s="53" t="s">
        <v>195</v>
      </c>
      <c r="B76" s="54" t="s">
        <v>194</v>
      </c>
      <c r="C76" s="50">
        <v>10000</v>
      </c>
      <c r="D76" s="50"/>
      <c r="E76" s="50">
        <v>10000</v>
      </c>
    </row>
    <row r="77" spans="1:5" s="1" customFormat="1" ht="21" customHeight="1">
      <c r="A77" s="51" t="s">
        <v>196</v>
      </c>
      <c r="B77" s="52" t="s">
        <v>197</v>
      </c>
      <c r="C77" s="49">
        <f>21951.77+6000</f>
        <v>27951.77</v>
      </c>
      <c r="D77" s="49"/>
      <c r="E77" s="49">
        <v>27951.77</v>
      </c>
    </row>
    <row r="78" spans="1:5" s="1" customFormat="1" ht="21" customHeight="1">
      <c r="A78" s="53" t="s">
        <v>198</v>
      </c>
      <c r="B78" s="54" t="s">
        <v>199</v>
      </c>
      <c r="C78" s="50">
        <v>20661.45</v>
      </c>
      <c r="D78" s="50"/>
      <c r="E78" s="50">
        <v>20661.45</v>
      </c>
    </row>
    <row r="79" spans="1:5" s="1" customFormat="1" ht="21" customHeight="1">
      <c r="A79" s="51" t="s">
        <v>200</v>
      </c>
      <c r="B79" s="52" t="s">
        <v>201</v>
      </c>
      <c r="C79" s="49">
        <f>1290.32+6000</f>
        <v>7290.32</v>
      </c>
      <c r="D79" s="49"/>
      <c r="E79" s="49">
        <v>7290.32</v>
      </c>
    </row>
    <row r="80" spans="1:5" s="1" customFormat="1" ht="21" customHeight="1">
      <c r="A80" s="53" t="s">
        <v>202</v>
      </c>
      <c r="B80" s="54" t="s">
        <v>203</v>
      </c>
      <c r="C80" s="50">
        <v>2797.66</v>
      </c>
      <c r="D80" s="50"/>
      <c r="E80" s="50">
        <v>2797.66</v>
      </c>
    </row>
    <row r="81" spans="1:5" s="1" customFormat="1" ht="21" customHeight="1">
      <c r="A81" s="53" t="s">
        <v>204</v>
      </c>
      <c r="B81" s="54" t="s">
        <v>203</v>
      </c>
      <c r="C81" s="50">
        <v>2797.66</v>
      </c>
      <c r="D81" s="50"/>
      <c r="E81" s="50">
        <v>2797.66</v>
      </c>
    </row>
    <row r="82" spans="1:5" s="1" customFormat="1" ht="21" customHeight="1">
      <c r="A82" s="53" t="s">
        <v>205</v>
      </c>
      <c r="B82" s="54" t="s">
        <v>206</v>
      </c>
      <c r="C82" s="50">
        <v>298</v>
      </c>
      <c r="D82" s="50"/>
      <c r="E82" s="50">
        <v>298</v>
      </c>
    </row>
    <row r="83" spans="1:5" s="1" customFormat="1" ht="21" customHeight="1">
      <c r="A83" s="53" t="s">
        <v>207</v>
      </c>
      <c r="B83" s="54" t="s">
        <v>208</v>
      </c>
      <c r="C83" s="50">
        <v>298</v>
      </c>
      <c r="D83" s="50"/>
      <c r="E83" s="50">
        <v>298</v>
      </c>
    </row>
    <row r="84" spans="1:5" s="1" customFormat="1" ht="21" customHeight="1">
      <c r="A84" s="53" t="s">
        <v>209</v>
      </c>
      <c r="B84" s="54" t="s">
        <v>210</v>
      </c>
      <c r="C84" s="50">
        <v>298</v>
      </c>
      <c r="D84" s="50"/>
      <c r="E84" s="50">
        <v>298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2.2812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26" t="s">
        <v>237</v>
      </c>
    </row>
    <row r="2" spans="1:3" s="1" customFormat="1" ht="25.5" customHeight="1">
      <c r="A2" s="36" t="s">
        <v>238</v>
      </c>
      <c r="B2" s="36"/>
      <c r="C2" s="36"/>
    </row>
    <row r="3" spans="1:3" s="1" customFormat="1" ht="21.75" customHeight="1">
      <c r="A3" s="10" t="s">
        <v>56</v>
      </c>
      <c r="C3" s="7" t="s">
        <v>3</v>
      </c>
    </row>
    <row r="4" spans="1:3" s="1" customFormat="1" ht="21" customHeight="1">
      <c r="A4" s="37" t="s">
        <v>239</v>
      </c>
      <c r="B4" s="37"/>
      <c r="C4" s="38" t="s">
        <v>6</v>
      </c>
    </row>
    <row r="5" spans="1:3" s="1" customFormat="1" ht="21" customHeight="1">
      <c r="A5" s="37" t="s">
        <v>65</v>
      </c>
      <c r="B5" s="37" t="s">
        <v>66</v>
      </c>
      <c r="C5" s="39"/>
    </row>
    <row r="6" spans="1:3" s="1" customFormat="1" ht="21" customHeight="1">
      <c r="A6" s="40"/>
      <c r="B6" s="41" t="s">
        <v>58</v>
      </c>
      <c r="C6" s="42">
        <f>C7+C19+C43</f>
        <v>14304.080594000001</v>
      </c>
    </row>
    <row r="7" spans="1:3" s="1" customFormat="1" ht="21" customHeight="1">
      <c r="A7" s="40" t="s">
        <v>240</v>
      </c>
      <c r="B7" s="41" t="s">
        <v>241</v>
      </c>
      <c r="C7" s="42">
        <f>C8+C9+C10+C11+C12+C13+C14+C15+C16+C17+C18</f>
        <v>3767.6405939999995</v>
      </c>
    </row>
    <row r="8" spans="1:3" s="1" customFormat="1" ht="21" customHeight="1">
      <c r="A8" s="40" t="s">
        <v>242</v>
      </c>
      <c r="B8" s="41" t="s">
        <v>243</v>
      </c>
      <c r="C8" s="42">
        <v>357.8</v>
      </c>
    </row>
    <row r="9" spans="1:3" s="1" customFormat="1" ht="21" customHeight="1">
      <c r="A9" s="40" t="s">
        <v>244</v>
      </c>
      <c r="B9" s="41" t="s">
        <v>245</v>
      </c>
      <c r="C9" s="42">
        <f>1213.47-200</f>
        <v>1013.47</v>
      </c>
    </row>
    <row r="10" spans="1:3" s="1" customFormat="1" ht="21" customHeight="1">
      <c r="A10" s="40" t="s">
        <v>246</v>
      </c>
      <c r="B10" s="41" t="s">
        <v>247</v>
      </c>
      <c r="C10" s="42">
        <v>329.5</v>
      </c>
    </row>
    <row r="11" spans="1:3" s="1" customFormat="1" ht="21" customHeight="1">
      <c r="A11" s="40" t="s">
        <v>248</v>
      </c>
      <c r="B11" s="41" t="s">
        <v>249</v>
      </c>
      <c r="C11" s="42">
        <f>1894.8-300</f>
        <v>1594.8</v>
      </c>
    </row>
    <row r="12" spans="1:3" s="1" customFormat="1" ht="21" customHeight="1">
      <c r="A12" s="40" t="s">
        <v>250</v>
      </c>
      <c r="B12" s="41" t="s">
        <v>251</v>
      </c>
      <c r="C12" s="42">
        <v>108.82</v>
      </c>
    </row>
    <row r="13" spans="1:3" s="1" customFormat="1" ht="21" customHeight="1">
      <c r="A13" s="40" t="s">
        <v>252</v>
      </c>
      <c r="B13" s="41" t="s">
        <v>253</v>
      </c>
      <c r="C13" s="42">
        <v>0.180677</v>
      </c>
    </row>
    <row r="14" spans="1:3" s="1" customFormat="1" ht="21" customHeight="1">
      <c r="A14" s="40" t="s">
        <v>254</v>
      </c>
      <c r="B14" s="41" t="s">
        <v>255</v>
      </c>
      <c r="C14" s="42">
        <v>9.528903</v>
      </c>
    </row>
    <row r="15" spans="1:3" s="1" customFormat="1" ht="21" customHeight="1">
      <c r="A15" s="40" t="s">
        <v>256</v>
      </c>
      <c r="B15" s="41" t="s">
        <v>257</v>
      </c>
      <c r="C15" s="42">
        <v>1.171014</v>
      </c>
    </row>
    <row r="16" spans="1:3" s="1" customFormat="1" ht="21" customHeight="1">
      <c r="A16" s="40" t="s">
        <v>258</v>
      </c>
      <c r="B16" s="41" t="s">
        <v>259</v>
      </c>
      <c r="C16" s="42">
        <v>93.5</v>
      </c>
    </row>
    <row r="17" spans="1:3" s="1" customFormat="1" ht="21" customHeight="1">
      <c r="A17" s="40" t="s">
        <v>260</v>
      </c>
      <c r="B17" s="41" t="s">
        <v>261</v>
      </c>
      <c r="C17" s="42">
        <v>108.87</v>
      </c>
    </row>
    <row r="18" spans="1:3" s="1" customFormat="1" ht="21" customHeight="1">
      <c r="A18" s="40" t="s">
        <v>262</v>
      </c>
      <c r="B18" s="41" t="s">
        <v>263</v>
      </c>
      <c r="C18" s="42">
        <v>150</v>
      </c>
    </row>
    <row r="19" spans="1:3" s="1" customFormat="1" ht="21" customHeight="1">
      <c r="A19" s="40" t="s">
        <v>264</v>
      </c>
      <c r="B19" s="41" t="s">
        <v>265</v>
      </c>
      <c r="C19" s="42">
        <f>C20+C21+C22+C23+C24+C25+C26+C27+C28+C29+C30+C31+C32+C33+C34+C35+C36+C37+C38+C39+C40+C41+C42</f>
        <v>10342.43</v>
      </c>
    </row>
    <row r="20" spans="1:3" s="1" customFormat="1" ht="21" customHeight="1">
      <c r="A20" s="40" t="s">
        <v>266</v>
      </c>
      <c r="B20" s="41" t="s">
        <v>267</v>
      </c>
      <c r="C20" s="42">
        <v>554.1</v>
      </c>
    </row>
    <row r="21" spans="1:3" s="1" customFormat="1" ht="21" customHeight="1">
      <c r="A21" s="40" t="s">
        <v>268</v>
      </c>
      <c r="B21" s="41" t="s">
        <v>269</v>
      </c>
      <c r="C21" s="42">
        <v>6</v>
      </c>
    </row>
    <row r="22" spans="1:3" s="1" customFormat="1" ht="21" customHeight="1">
      <c r="A22" s="40" t="s">
        <v>270</v>
      </c>
      <c r="B22" s="41" t="s">
        <v>271</v>
      </c>
      <c r="C22" s="42">
        <v>110</v>
      </c>
    </row>
    <row r="23" spans="1:3" s="1" customFormat="1" ht="21" customHeight="1">
      <c r="A23" s="40" t="s">
        <v>272</v>
      </c>
      <c r="B23" s="41" t="s">
        <v>273</v>
      </c>
      <c r="C23" s="42">
        <v>1</v>
      </c>
    </row>
    <row r="24" spans="1:3" s="1" customFormat="1" ht="21" customHeight="1">
      <c r="A24" s="40" t="s">
        <v>274</v>
      </c>
      <c r="B24" s="41" t="s">
        <v>275</v>
      </c>
      <c r="C24" s="42">
        <v>120</v>
      </c>
    </row>
    <row r="25" spans="1:3" s="1" customFormat="1" ht="21" customHeight="1">
      <c r="A25" s="40" t="s">
        <v>276</v>
      </c>
      <c r="B25" s="41" t="s">
        <v>277</v>
      </c>
      <c r="C25" s="42">
        <v>1100</v>
      </c>
    </row>
    <row r="26" spans="1:3" s="1" customFormat="1" ht="21" customHeight="1">
      <c r="A26" s="40" t="s">
        <v>278</v>
      </c>
      <c r="B26" s="41" t="s">
        <v>279</v>
      </c>
      <c r="C26" s="42">
        <v>93</v>
      </c>
    </row>
    <row r="27" spans="1:3" s="1" customFormat="1" ht="21" customHeight="1">
      <c r="A27" s="40" t="s">
        <v>280</v>
      </c>
      <c r="B27" s="41" t="s">
        <v>281</v>
      </c>
      <c r="C27" s="42">
        <v>3678</v>
      </c>
    </row>
    <row r="28" spans="1:3" s="1" customFormat="1" ht="21" customHeight="1">
      <c r="A28" s="40" t="s">
        <v>282</v>
      </c>
      <c r="B28" s="41" t="s">
        <v>283</v>
      </c>
      <c r="C28" s="42">
        <v>30</v>
      </c>
    </row>
    <row r="29" spans="1:3" s="1" customFormat="1" ht="21" customHeight="1">
      <c r="A29" s="40" t="s">
        <v>284</v>
      </c>
      <c r="B29" s="41" t="s">
        <v>285</v>
      </c>
      <c r="C29" s="42">
        <v>5</v>
      </c>
    </row>
    <row r="30" spans="1:3" s="1" customFormat="1" ht="21" customHeight="1">
      <c r="A30" s="40" t="s">
        <v>286</v>
      </c>
      <c r="B30" s="41" t="s">
        <v>287</v>
      </c>
      <c r="C30" s="42">
        <v>75</v>
      </c>
    </row>
    <row r="31" spans="1:3" s="1" customFormat="1" ht="21" customHeight="1">
      <c r="A31" s="40" t="s">
        <v>288</v>
      </c>
      <c r="B31" s="41" t="s">
        <v>289</v>
      </c>
      <c r="C31" s="42">
        <f>46.39+500+65.3</f>
        <v>611.6899999999999</v>
      </c>
    </row>
    <row r="32" spans="1:3" s="1" customFormat="1" ht="21" customHeight="1">
      <c r="A32" s="40" t="s">
        <v>290</v>
      </c>
      <c r="B32" s="41" t="s">
        <v>291</v>
      </c>
      <c r="C32" s="42">
        <v>43</v>
      </c>
    </row>
    <row r="33" spans="1:3" s="1" customFormat="1" ht="21" customHeight="1">
      <c r="A33" s="40" t="s">
        <v>292</v>
      </c>
      <c r="B33" s="41" t="s">
        <v>293</v>
      </c>
      <c r="C33" s="42">
        <v>59</v>
      </c>
    </row>
    <row r="34" spans="1:3" s="1" customFormat="1" ht="21" customHeight="1">
      <c r="A34" s="40" t="s">
        <v>294</v>
      </c>
      <c r="B34" s="41" t="s">
        <v>295</v>
      </c>
      <c r="C34" s="42">
        <v>62</v>
      </c>
    </row>
    <row r="35" spans="1:3" s="1" customFormat="1" ht="21" customHeight="1">
      <c r="A35" s="40" t="s">
        <v>296</v>
      </c>
      <c r="B35" s="41" t="s">
        <v>297</v>
      </c>
      <c r="C35" s="42">
        <v>12</v>
      </c>
    </row>
    <row r="36" spans="1:3" s="1" customFormat="1" ht="21" customHeight="1">
      <c r="A36" s="40" t="s">
        <v>298</v>
      </c>
      <c r="B36" s="41" t="s">
        <v>299</v>
      </c>
      <c r="C36" s="42">
        <v>1733.3</v>
      </c>
    </row>
    <row r="37" spans="1:3" s="1" customFormat="1" ht="21" customHeight="1">
      <c r="A37" s="40" t="s">
        <v>300</v>
      </c>
      <c r="B37" s="41" t="s">
        <v>301</v>
      </c>
      <c r="C37" s="42">
        <v>700</v>
      </c>
    </row>
    <row r="38" spans="1:3" s="1" customFormat="1" ht="21" customHeight="1">
      <c r="A38" s="40" t="s">
        <v>302</v>
      </c>
      <c r="B38" s="41" t="s">
        <v>303</v>
      </c>
      <c r="C38" s="42">
        <v>249.27</v>
      </c>
    </row>
    <row r="39" spans="1:3" s="1" customFormat="1" ht="21" customHeight="1">
      <c r="A39" s="40" t="s">
        <v>304</v>
      </c>
      <c r="B39" s="41" t="s">
        <v>305</v>
      </c>
      <c r="C39" s="42">
        <v>6.17</v>
      </c>
    </row>
    <row r="40" spans="1:3" s="1" customFormat="1" ht="21" customHeight="1">
      <c r="A40" s="40" t="s">
        <v>306</v>
      </c>
      <c r="B40" s="41" t="s">
        <v>307</v>
      </c>
      <c r="C40" s="42">
        <v>10</v>
      </c>
    </row>
    <row r="41" spans="1:3" s="1" customFormat="1" ht="21" customHeight="1">
      <c r="A41" s="40" t="s">
        <v>308</v>
      </c>
      <c r="B41" s="41" t="s">
        <v>309</v>
      </c>
      <c r="C41" s="42">
        <v>75</v>
      </c>
    </row>
    <row r="42" spans="1:3" s="1" customFormat="1" ht="21" customHeight="1">
      <c r="A42" s="40" t="s">
        <v>310</v>
      </c>
      <c r="B42" s="41" t="s">
        <v>311</v>
      </c>
      <c r="C42" s="42">
        <v>1008.9</v>
      </c>
    </row>
    <row r="43" spans="1:3" s="1" customFormat="1" ht="21" customHeight="1">
      <c r="A43" s="40" t="s">
        <v>312</v>
      </c>
      <c r="B43" s="41" t="s">
        <v>313</v>
      </c>
      <c r="C43" s="42">
        <f>C44+C45+C46</f>
        <v>194.01</v>
      </c>
    </row>
    <row r="44" spans="1:3" s="1" customFormat="1" ht="21" customHeight="1">
      <c r="A44" s="43" t="s">
        <v>314</v>
      </c>
      <c r="B44" s="41" t="s">
        <v>315</v>
      </c>
      <c r="C44" s="41">
        <v>3.84</v>
      </c>
    </row>
    <row r="45" spans="1:3" s="1" customFormat="1" ht="21" customHeight="1">
      <c r="A45" s="43">
        <v>30306</v>
      </c>
      <c r="B45" s="41" t="s">
        <v>316</v>
      </c>
      <c r="C45" s="41">
        <v>80</v>
      </c>
    </row>
    <row r="46" spans="1:3" s="1" customFormat="1" ht="19.5" customHeight="1">
      <c r="A46" s="43">
        <v>30399</v>
      </c>
      <c r="B46" s="41" t="s">
        <v>317</v>
      </c>
      <c r="C46" s="41">
        <v>110.17</v>
      </c>
    </row>
    <row r="47" s="1" customFormat="1" ht="19.5" customHeight="1"/>
    <row r="48" s="1" customFormat="1" ht="19.5" customHeight="1"/>
    <row r="49" s="1" customFormat="1" ht="17.25" customHeight="1"/>
    <row r="50" s="1" customFormat="1" ht="17.25" customHeight="1"/>
    <row r="51" s="1" customFormat="1" ht="17.2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showGridLines="0" workbookViewId="0" topLeftCell="A1">
      <selection activeCell="H17" sqref="H17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26" t="s">
        <v>318</v>
      </c>
    </row>
    <row r="2" spans="1:9" s="1" customFormat="1" ht="25.5" customHeight="1">
      <c r="A2" s="28" t="s">
        <v>319</v>
      </c>
      <c r="B2" s="28"/>
      <c r="C2" s="28"/>
      <c r="D2" s="28"/>
      <c r="E2" s="28"/>
      <c r="F2" s="28"/>
      <c r="G2" s="28"/>
      <c r="H2" s="28"/>
      <c r="I2" s="28"/>
    </row>
    <row r="3" spans="1:5" s="1" customFormat="1" ht="18.75" customHeight="1">
      <c r="A3" s="29" t="s">
        <v>320</v>
      </c>
      <c r="E3" s="1" t="s">
        <v>321</v>
      </c>
    </row>
    <row r="4" spans="1:5" s="1" customFormat="1" ht="20.25" customHeight="1">
      <c r="A4" s="35" t="s">
        <v>65</v>
      </c>
      <c r="B4" s="35" t="s">
        <v>66</v>
      </c>
      <c r="C4" s="35" t="s">
        <v>322</v>
      </c>
      <c r="D4" s="35"/>
      <c r="E4" s="35"/>
    </row>
    <row r="5" spans="1:5" s="1" customFormat="1" ht="18" customHeight="1">
      <c r="A5" s="31"/>
      <c r="B5" s="31"/>
      <c r="C5" s="31" t="s">
        <v>58</v>
      </c>
      <c r="D5" s="31" t="s">
        <v>213</v>
      </c>
      <c r="E5" s="31" t="s">
        <v>214</v>
      </c>
    </row>
    <row r="6" spans="1:5" s="1" customFormat="1" ht="20.25" customHeight="1">
      <c r="A6" s="32"/>
      <c r="B6" s="33" t="s">
        <v>58</v>
      </c>
      <c r="C6" s="34">
        <v>0</v>
      </c>
      <c r="D6" s="34"/>
      <c r="E6" s="34"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E2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26" t="s">
        <v>318</v>
      </c>
    </row>
    <row r="2" spans="1:9" s="1" customFormat="1" ht="25.5" customHeight="1">
      <c r="A2" s="27" t="s">
        <v>323</v>
      </c>
      <c r="B2" s="28"/>
      <c r="C2" s="28"/>
      <c r="D2" s="28"/>
      <c r="E2" s="28"/>
      <c r="F2" s="28"/>
      <c r="G2" s="28"/>
      <c r="H2" s="28"/>
      <c r="I2" s="28"/>
    </row>
    <row r="3" spans="1:5" s="1" customFormat="1" ht="18.75" customHeight="1">
      <c r="A3" s="29" t="s">
        <v>320</v>
      </c>
      <c r="E3" s="1" t="s">
        <v>321</v>
      </c>
    </row>
    <row r="4" spans="1:5" s="1" customFormat="1" ht="20.25" customHeight="1">
      <c r="A4" s="30" t="s">
        <v>65</v>
      </c>
      <c r="B4" s="30" t="s">
        <v>66</v>
      </c>
      <c r="C4" s="30" t="s">
        <v>324</v>
      </c>
      <c r="D4" s="30"/>
      <c r="E4" s="30"/>
    </row>
    <row r="5" spans="1:5" s="1" customFormat="1" ht="18" customHeight="1">
      <c r="A5" s="31"/>
      <c r="B5" s="31"/>
      <c r="C5" s="31" t="s">
        <v>58</v>
      </c>
      <c r="D5" s="31" t="s">
        <v>213</v>
      </c>
      <c r="E5" s="31" t="s">
        <v>214</v>
      </c>
    </row>
    <row r="6" spans="1:5" s="1" customFormat="1" ht="20.25" customHeight="1">
      <c r="A6" s="32"/>
      <c r="B6" s="33" t="s">
        <v>58</v>
      </c>
      <c r="C6" s="34">
        <v>0</v>
      </c>
      <c r="D6" s="34"/>
      <c r="E6" s="34"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E2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3"/>
  <sheetViews>
    <sheetView showGridLines="0" workbookViewId="0" topLeftCell="A1">
      <selection activeCell="A68" sqref="A68"/>
    </sheetView>
  </sheetViews>
  <sheetFormatPr defaultColWidth="9.140625" defaultRowHeight="12.75" customHeight="1"/>
  <cols>
    <col min="1" max="1" width="39.140625" style="15" customWidth="1"/>
    <col min="2" max="2" width="21.57421875" style="15" customWidth="1"/>
    <col min="3" max="3" width="17.8515625" style="15" customWidth="1"/>
    <col min="4" max="4" width="13.8515625" style="15" customWidth="1"/>
    <col min="5" max="5" width="16.140625" style="15" customWidth="1"/>
    <col min="6" max="6" width="18.421875" style="15" customWidth="1"/>
    <col min="7" max="7" width="13.8515625" style="15" customWidth="1"/>
    <col min="8" max="8" width="16.140625" style="15" customWidth="1"/>
    <col min="9" max="10" width="18.421875" style="15" customWidth="1"/>
    <col min="11" max="11" width="14.28125" style="15" customWidth="1"/>
    <col min="12" max="13" width="22.28125" style="15" customWidth="1"/>
    <col min="14" max="14" width="9.140625" style="15" customWidth="1"/>
    <col min="15" max="16384" width="9.140625" style="16" customWidth="1"/>
  </cols>
  <sheetData>
    <row r="1" spans="1:13" s="15" customFormat="1" ht="13.5" customHeight="1">
      <c r="A1" s="17" t="s">
        <v>325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5" customFormat="1" ht="13.5" customHeight="1">
      <c r="A2" s="19" t="s">
        <v>326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5" customFormat="1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15" customFormat="1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15" customFormat="1" ht="13.5" customHeight="1">
      <c r="A5" s="17" t="s">
        <v>56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7" t="s">
        <v>327</v>
      </c>
    </row>
    <row r="6" spans="1:13" s="15" customFormat="1" ht="29.25" customHeight="1">
      <c r="A6" s="20" t="s">
        <v>328</v>
      </c>
      <c r="B6" s="20" t="s">
        <v>329</v>
      </c>
      <c r="C6" s="20" t="s">
        <v>58</v>
      </c>
      <c r="D6" s="20" t="s">
        <v>330</v>
      </c>
      <c r="E6" s="20"/>
      <c r="F6" s="20"/>
      <c r="G6" s="20" t="s">
        <v>331</v>
      </c>
      <c r="H6" s="20"/>
      <c r="I6" s="20"/>
      <c r="J6" s="20" t="s">
        <v>61</v>
      </c>
      <c r="K6" s="20" t="s">
        <v>64</v>
      </c>
      <c r="L6" s="25" t="s">
        <v>62</v>
      </c>
      <c r="M6" s="25" t="s">
        <v>332</v>
      </c>
    </row>
    <row r="7" spans="1:13" s="15" customFormat="1" ht="28.5" customHeight="1">
      <c r="A7" s="20"/>
      <c r="B7" s="20"/>
      <c r="C7" s="20"/>
      <c r="D7" s="20" t="s">
        <v>333</v>
      </c>
      <c r="E7" s="20" t="s">
        <v>334</v>
      </c>
      <c r="F7" s="20" t="s">
        <v>335</v>
      </c>
      <c r="G7" s="20" t="s">
        <v>333</v>
      </c>
      <c r="H7" s="20" t="s">
        <v>334</v>
      </c>
      <c r="I7" s="20" t="s">
        <v>335</v>
      </c>
      <c r="J7" s="20"/>
      <c r="K7" s="20"/>
      <c r="L7" s="25"/>
      <c r="M7" s="25"/>
    </row>
    <row r="8" spans="1:13" s="15" customFormat="1" ht="25.5" customHeight="1">
      <c r="A8" s="21"/>
      <c r="B8" s="21" t="s">
        <v>58</v>
      </c>
      <c r="C8" s="22">
        <v>114746.83</v>
      </c>
      <c r="D8" s="22">
        <v>114746.83</v>
      </c>
      <c r="E8" s="22"/>
      <c r="F8" s="23"/>
      <c r="G8" s="22"/>
      <c r="H8" s="22"/>
      <c r="I8" s="23"/>
      <c r="J8" s="22"/>
      <c r="K8" s="22"/>
      <c r="L8" s="22"/>
      <c r="M8" s="23"/>
    </row>
    <row r="9" spans="1:13" s="15" customFormat="1" ht="25.5" customHeight="1">
      <c r="A9" s="21" t="s">
        <v>336</v>
      </c>
      <c r="B9" s="21" t="s">
        <v>337</v>
      </c>
      <c r="C9" s="22">
        <v>90</v>
      </c>
      <c r="D9" s="22">
        <v>90</v>
      </c>
      <c r="E9" s="22"/>
      <c r="F9" s="23"/>
      <c r="G9" s="22"/>
      <c r="H9" s="22"/>
      <c r="I9" s="23"/>
      <c r="J9" s="22"/>
      <c r="K9" s="22"/>
      <c r="L9" s="22"/>
      <c r="M9" s="22"/>
    </row>
    <row r="10" spans="1:13" s="15" customFormat="1" ht="25.5" customHeight="1">
      <c r="A10" s="21" t="s">
        <v>338</v>
      </c>
      <c r="B10" s="21" t="s">
        <v>337</v>
      </c>
      <c r="C10" s="22">
        <v>39.42</v>
      </c>
      <c r="D10" s="22">
        <v>39.42</v>
      </c>
      <c r="E10" s="22"/>
      <c r="F10" s="23"/>
      <c r="G10" s="22"/>
      <c r="H10" s="22"/>
      <c r="I10" s="23"/>
      <c r="J10" s="22"/>
      <c r="K10" s="22"/>
      <c r="L10" s="22"/>
      <c r="M10" s="22"/>
    </row>
    <row r="11" spans="1:13" s="15" customFormat="1" ht="25.5" customHeight="1">
      <c r="A11" s="21" t="s">
        <v>339</v>
      </c>
      <c r="B11" s="21" t="s">
        <v>337</v>
      </c>
      <c r="C11" s="22">
        <v>3000</v>
      </c>
      <c r="D11" s="22">
        <v>3000</v>
      </c>
      <c r="E11" s="22"/>
      <c r="F11" s="23"/>
      <c r="G11" s="22"/>
      <c r="H11" s="22"/>
      <c r="I11" s="23"/>
      <c r="J11" s="22"/>
      <c r="K11" s="22"/>
      <c r="L11" s="22"/>
      <c r="M11" s="22"/>
    </row>
    <row r="12" spans="1:13" s="15" customFormat="1" ht="25.5" customHeight="1">
      <c r="A12" s="21" t="s">
        <v>340</v>
      </c>
      <c r="B12" s="21" t="s">
        <v>337</v>
      </c>
      <c r="C12" s="22">
        <v>80</v>
      </c>
      <c r="D12" s="22">
        <v>80</v>
      </c>
      <c r="E12" s="22"/>
      <c r="F12" s="23"/>
      <c r="G12" s="22"/>
      <c r="H12" s="22"/>
      <c r="I12" s="23"/>
      <c r="J12" s="22"/>
      <c r="K12" s="22"/>
      <c r="L12" s="22"/>
      <c r="M12" s="22"/>
    </row>
    <row r="13" spans="1:13" s="15" customFormat="1" ht="25.5" customHeight="1">
      <c r="A13" s="21" t="s">
        <v>341</v>
      </c>
      <c r="B13" s="21" t="s">
        <v>337</v>
      </c>
      <c r="C13" s="22">
        <v>50</v>
      </c>
      <c r="D13" s="22">
        <v>50</v>
      </c>
      <c r="E13" s="22"/>
      <c r="F13" s="23"/>
      <c r="G13" s="22"/>
      <c r="H13" s="22"/>
      <c r="I13" s="23"/>
      <c r="J13" s="22"/>
      <c r="K13" s="22"/>
      <c r="L13" s="22"/>
      <c r="M13" s="22"/>
    </row>
    <row r="14" spans="1:13" s="15" customFormat="1" ht="25.5" customHeight="1">
      <c r="A14" s="21" t="s">
        <v>342</v>
      </c>
      <c r="B14" s="21" t="s">
        <v>337</v>
      </c>
      <c r="C14" s="22">
        <v>900</v>
      </c>
      <c r="D14" s="22">
        <v>900</v>
      </c>
      <c r="E14" s="22"/>
      <c r="F14" s="23"/>
      <c r="G14" s="22"/>
      <c r="H14" s="22"/>
      <c r="I14" s="23"/>
      <c r="J14" s="22"/>
      <c r="K14" s="22"/>
      <c r="L14" s="22"/>
      <c r="M14" s="22"/>
    </row>
    <row r="15" spans="1:13" s="15" customFormat="1" ht="25.5" customHeight="1">
      <c r="A15" s="21" t="s">
        <v>343</v>
      </c>
      <c r="B15" s="21" t="s">
        <v>337</v>
      </c>
      <c r="C15" s="22">
        <v>75.9</v>
      </c>
      <c r="D15" s="22">
        <v>75.9</v>
      </c>
      <c r="E15" s="22"/>
      <c r="F15" s="23"/>
      <c r="G15" s="22"/>
      <c r="H15" s="22"/>
      <c r="I15" s="23"/>
      <c r="J15" s="22"/>
      <c r="K15" s="22"/>
      <c r="L15" s="22"/>
      <c r="M15" s="22"/>
    </row>
    <row r="16" spans="1:13" s="15" customFormat="1" ht="25.5" customHeight="1">
      <c r="A16" s="21" t="s">
        <v>344</v>
      </c>
      <c r="B16" s="21" t="s">
        <v>337</v>
      </c>
      <c r="C16" s="22">
        <v>280</v>
      </c>
      <c r="D16" s="22">
        <v>280</v>
      </c>
      <c r="E16" s="22"/>
      <c r="F16" s="23"/>
      <c r="G16" s="22"/>
      <c r="H16" s="22"/>
      <c r="I16" s="23"/>
      <c r="J16" s="22"/>
      <c r="K16" s="22"/>
      <c r="L16" s="22"/>
      <c r="M16" s="22"/>
    </row>
    <row r="17" spans="1:13" s="15" customFormat="1" ht="25.5" customHeight="1">
      <c r="A17" s="21" t="s">
        <v>345</v>
      </c>
      <c r="B17" s="21" t="s">
        <v>337</v>
      </c>
      <c r="C17" s="22">
        <v>30</v>
      </c>
      <c r="D17" s="22">
        <v>30</v>
      </c>
      <c r="E17" s="22"/>
      <c r="F17" s="23"/>
      <c r="G17" s="22"/>
      <c r="H17" s="22"/>
      <c r="I17" s="23"/>
      <c r="J17" s="22"/>
      <c r="K17" s="22"/>
      <c r="L17" s="22"/>
      <c r="M17" s="22"/>
    </row>
    <row r="18" spans="1:13" s="15" customFormat="1" ht="25.5" customHeight="1">
      <c r="A18" s="21" t="s">
        <v>346</v>
      </c>
      <c r="B18" s="21" t="s">
        <v>337</v>
      </c>
      <c r="C18" s="22">
        <v>550</v>
      </c>
      <c r="D18" s="22">
        <v>550</v>
      </c>
      <c r="E18" s="22"/>
      <c r="F18" s="23"/>
      <c r="G18" s="22"/>
      <c r="H18" s="22"/>
      <c r="I18" s="23"/>
      <c r="J18" s="22"/>
      <c r="K18" s="22"/>
      <c r="L18" s="22"/>
      <c r="M18" s="22"/>
    </row>
    <row r="19" spans="1:13" s="15" customFormat="1" ht="25.5" customHeight="1">
      <c r="A19" s="21" t="s">
        <v>347</v>
      </c>
      <c r="B19" s="21" t="s">
        <v>337</v>
      </c>
      <c r="C19" s="22">
        <v>52.66</v>
      </c>
      <c r="D19" s="22">
        <v>52.66</v>
      </c>
      <c r="E19" s="22"/>
      <c r="F19" s="23"/>
      <c r="G19" s="22"/>
      <c r="H19" s="22"/>
      <c r="I19" s="23"/>
      <c r="J19" s="22"/>
      <c r="K19" s="22"/>
      <c r="L19" s="22"/>
      <c r="M19" s="22"/>
    </row>
    <row r="20" spans="1:13" s="15" customFormat="1" ht="25.5" customHeight="1">
      <c r="A20" s="21" t="s">
        <v>348</v>
      </c>
      <c r="B20" s="21" t="s">
        <v>337</v>
      </c>
      <c r="C20" s="22">
        <v>295</v>
      </c>
      <c r="D20" s="22">
        <v>295</v>
      </c>
      <c r="E20" s="22"/>
      <c r="F20" s="23"/>
      <c r="G20" s="22"/>
      <c r="H20" s="22"/>
      <c r="I20" s="23"/>
      <c r="J20" s="22"/>
      <c r="K20" s="22"/>
      <c r="L20" s="22"/>
      <c r="M20" s="22"/>
    </row>
    <row r="21" spans="1:13" s="15" customFormat="1" ht="25.5" customHeight="1">
      <c r="A21" s="21" t="s">
        <v>349</v>
      </c>
      <c r="B21" s="21" t="s">
        <v>337</v>
      </c>
      <c r="C21" s="22">
        <v>800</v>
      </c>
      <c r="D21" s="22">
        <v>800</v>
      </c>
      <c r="E21" s="22"/>
      <c r="F21" s="23"/>
      <c r="G21" s="22"/>
      <c r="H21" s="22"/>
      <c r="I21" s="23"/>
      <c r="J21" s="22"/>
      <c r="K21" s="22"/>
      <c r="L21" s="22"/>
      <c r="M21" s="22"/>
    </row>
    <row r="22" spans="1:13" s="15" customFormat="1" ht="25.5" customHeight="1">
      <c r="A22" s="21" t="s">
        <v>350</v>
      </c>
      <c r="B22" s="21" t="s">
        <v>337</v>
      </c>
      <c r="C22" s="22">
        <v>200</v>
      </c>
      <c r="D22" s="22">
        <v>200</v>
      </c>
      <c r="E22" s="22"/>
      <c r="F22" s="23"/>
      <c r="G22" s="22"/>
      <c r="H22" s="22"/>
      <c r="I22" s="23"/>
      <c r="J22" s="22"/>
      <c r="K22" s="22"/>
      <c r="L22" s="22"/>
      <c r="M22" s="22"/>
    </row>
    <row r="23" spans="1:13" s="15" customFormat="1" ht="25.5" customHeight="1">
      <c r="A23" s="21" t="s">
        <v>351</v>
      </c>
      <c r="B23" s="21" t="s">
        <v>337</v>
      </c>
      <c r="C23" s="22">
        <v>1.45</v>
      </c>
      <c r="D23" s="22">
        <v>1.45</v>
      </c>
      <c r="E23" s="22"/>
      <c r="F23" s="23"/>
      <c r="G23" s="22"/>
      <c r="H23" s="22"/>
      <c r="I23" s="23"/>
      <c r="J23" s="22"/>
      <c r="K23" s="22"/>
      <c r="L23" s="22"/>
      <c r="M23" s="22"/>
    </row>
    <row r="24" spans="1:13" s="15" customFormat="1" ht="25.5" customHeight="1">
      <c r="A24" s="21" t="s">
        <v>352</v>
      </c>
      <c r="B24" s="21" t="s">
        <v>337</v>
      </c>
      <c r="C24" s="22">
        <v>300</v>
      </c>
      <c r="D24" s="22">
        <v>300</v>
      </c>
      <c r="E24" s="22"/>
      <c r="F24" s="23"/>
      <c r="G24" s="22"/>
      <c r="H24" s="22"/>
      <c r="I24" s="23"/>
      <c r="J24" s="22"/>
      <c r="K24" s="22"/>
      <c r="L24" s="22"/>
      <c r="M24" s="22"/>
    </row>
    <row r="25" spans="1:13" s="15" customFormat="1" ht="25.5" customHeight="1">
      <c r="A25" s="21" t="s">
        <v>353</v>
      </c>
      <c r="B25" s="21" t="s">
        <v>337</v>
      </c>
      <c r="C25" s="22">
        <v>2000</v>
      </c>
      <c r="D25" s="22">
        <v>2000</v>
      </c>
      <c r="E25" s="22"/>
      <c r="F25" s="23"/>
      <c r="G25" s="22"/>
      <c r="H25" s="22"/>
      <c r="I25" s="23"/>
      <c r="J25" s="22"/>
      <c r="K25" s="22"/>
      <c r="L25" s="22"/>
      <c r="M25" s="22"/>
    </row>
    <row r="26" spans="1:13" s="15" customFormat="1" ht="25.5" customHeight="1">
      <c r="A26" s="21" t="s">
        <v>354</v>
      </c>
      <c r="B26" s="21" t="s">
        <v>337</v>
      </c>
      <c r="C26" s="22">
        <v>50</v>
      </c>
      <c r="D26" s="22">
        <v>50</v>
      </c>
      <c r="E26" s="22"/>
      <c r="F26" s="23"/>
      <c r="G26" s="22"/>
      <c r="H26" s="22"/>
      <c r="I26" s="23"/>
      <c r="J26" s="22"/>
      <c r="K26" s="22"/>
      <c r="L26" s="22"/>
      <c r="M26" s="22"/>
    </row>
    <row r="27" spans="1:13" s="15" customFormat="1" ht="25.5" customHeight="1">
      <c r="A27" s="21" t="s">
        <v>355</v>
      </c>
      <c r="B27" s="21" t="s">
        <v>337</v>
      </c>
      <c r="C27" s="22">
        <v>50</v>
      </c>
      <c r="D27" s="22">
        <v>50</v>
      </c>
      <c r="E27" s="22"/>
      <c r="F27" s="23"/>
      <c r="G27" s="22"/>
      <c r="H27" s="22"/>
      <c r="I27" s="23"/>
      <c r="J27" s="22"/>
      <c r="K27" s="22"/>
      <c r="L27" s="22"/>
      <c r="M27" s="22"/>
    </row>
    <row r="28" spans="1:13" s="15" customFormat="1" ht="25.5" customHeight="1">
      <c r="A28" s="21" t="s">
        <v>356</v>
      </c>
      <c r="B28" s="21" t="s">
        <v>337</v>
      </c>
      <c r="C28" s="22">
        <v>100</v>
      </c>
      <c r="D28" s="22">
        <v>100</v>
      </c>
      <c r="E28" s="22"/>
      <c r="F28" s="23"/>
      <c r="G28" s="22"/>
      <c r="H28" s="22"/>
      <c r="I28" s="23"/>
      <c r="J28" s="22"/>
      <c r="K28" s="22"/>
      <c r="L28" s="22"/>
      <c r="M28" s="22"/>
    </row>
    <row r="29" spans="1:13" s="15" customFormat="1" ht="25.5" customHeight="1">
      <c r="A29" s="21" t="s">
        <v>357</v>
      </c>
      <c r="B29" s="21" t="s">
        <v>337</v>
      </c>
      <c r="C29" s="22">
        <v>60</v>
      </c>
      <c r="D29" s="22">
        <v>60</v>
      </c>
      <c r="E29" s="22"/>
      <c r="F29" s="23"/>
      <c r="G29" s="22"/>
      <c r="H29" s="22"/>
      <c r="I29" s="23"/>
      <c r="J29" s="22"/>
      <c r="K29" s="22"/>
      <c r="L29" s="22"/>
      <c r="M29" s="22"/>
    </row>
    <row r="30" spans="1:13" s="15" customFormat="1" ht="25.5" customHeight="1">
      <c r="A30" s="21" t="s">
        <v>358</v>
      </c>
      <c r="B30" s="21" t="s">
        <v>337</v>
      </c>
      <c r="C30" s="22">
        <v>2800</v>
      </c>
      <c r="D30" s="22">
        <v>2800</v>
      </c>
      <c r="E30" s="22"/>
      <c r="F30" s="23"/>
      <c r="G30" s="22"/>
      <c r="H30" s="22"/>
      <c r="I30" s="23"/>
      <c r="J30" s="22"/>
      <c r="K30" s="22"/>
      <c r="L30" s="22"/>
      <c r="M30" s="22"/>
    </row>
    <row r="31" spans="1:13" s="15" customFormat="1" ht="25.5" customHeight="1">
      <c r="A31" s="21" t="s">
        <v>359</v>
      </c>
      <c r="B31" s="21" t="s">
        <v>337</v>
      </c>
      <c r="C31" s="22">
        <v>10</v>
      </c>
      <c r="D31" s="22">
        <v>10</v>
      </c>
      <c r="E31" s="22"/>
      <c r="F31" s="23"/>
      <c r="G31" s="22"/>
      <c r="H31" s="22"/>
      <c r="I31" s="23"/>
      <c r="J31" s="22"/>
      <c r="K31" s="22"/>
      <c r="L31" s="22"/>
      <c r="M31" s="22"/>
    </row>
    <row r="32" spans="1:13" s="15" customFormat="1" ht="25.5" customHeight="1">
      <c r="A32" s="21" t="s">
        <v>360</v>
      </c>
      <c r="B32" s="21" t="s">
        <v>337</v>
      </c>
      <c r="C32" s="22">
        <v>50</v>
      </c>
      <c r="D32" s="22">
        <v>50</v>
      </c>
      <c r="E32" s="22"/>
      <c r="F32" s="23"/>
      <c r="G32" s="22"/>
      <c r="H32" s="22"/>
      <c r="I32" s="23"/>
      <c r="J32" s="22"/>
      <c r="K32" s="22"/>
      <c r="L32" s="22"/>
      <c r="M32" s="22"/>
    </row>
    <row r="33" spans="1:13" s="15" customFormat="1" ht="25.5" customHeight="1">
      <c r="A33" s="21" t="s">
        <v>361</v>
      </c>
      <c r="B33" s="21" t="s">
        <v>337</v>
      </c>
      <c r="C33" s="22">
        <v>50</v>
      </c>
      <c r="D33" s="22">
        <v>50</v>
      </c>
      <c r="E33" s="22"/>
      <c r="F33" s="23"/>
      <c r="G33" s="22"/>
      <c r="H33" s="22"/>
      <c r="I33" s="23"/>
      <c r="J33" s="22"/>
      <c r="K33" s="22"/>
      <c r="L33" s="22"/>
      <c r="M33" s="22"/>
    </row>
    <row r="34" spans="1:13" s="15" customFormat="1" ht="25.5" customHeight="1">
      <c r="A34" s="21" t="s">
        <v>362</v>
      </c>
      <c r="B34" s="21" t="s">
        <v>337</v>
      </c>
      <c r="C34" s="22">
        <v>390</v>
      </c>
      <c r="D34" s="22">
        <v>390</v>
      </c>
      <c r="E34" s="22"/>
      <c r="F34" s="23"/>
      <c r="G34" s="22"/>
      <c r="H34" s="22"/>
      <c r="I34" s="23"/>
      <c r="J34" s="22"/>
      <c r="K34" s="22"/>
      <c r="L34" s="22"/>
      <c r="M34" s="22"/>
    </row>
    <row r="35" spans="1:13" s="15" customFormat="1" ht="25.5" customHeight="1">
      <c r="A35" s="21" t="s">
        <v>363</v>
      </c>
      <c r="B35" s="21" t="s">
        <v>337</v>
      </c>
      <c r="C35" s="22">
        <v>600</v>
      </c>
      <c r="D35" s="22">
        <v>600</v>
      </c>
      <c r="E35" s="22"/>
      <c r="F35" s="23"/>
      <c r="G35" s="22"/>
      <c r="H35" s="22"/>
      <c r="I35" s="23"/>
      <c r="J35" s="22"/>
      <c r="K35" s="22"/>
      <c r="L35" s="22"/>
      <c r="M35" s="22"/>
    </row>
    <row r="36" spans="1:13" s="15" customFormat="1" ht="25.5" customHeight="1">
      <c r="A36" s="21" t="s">
        <v>364</v>
      </c>
      <c r="B36" s="21" t="s">
        <v>337</v>
      </c>
      <c r="C36" s="22">
        <v>175</v>
      </c>
      <c r="D36" s="22">
        <v>175</v>
      </c>
      <c r="E36" s="22"/>
      <c r="F36" s="23"/>
      <c r="G36" s="22"/>
      <c r="H36" s="22"/>
      <c r="I36" s="23"/>
      <c r="J36" s="22"/>
      <c r="K36" s="22"/>
      <c r="L36" s="22"/>
      <c r="M36" s="22"/>
    </row>
    <row r="37" spans="1:13" s="15" customFormat="1" ht="25.5" customHeight="1">
      <c r="A37" s="21" t="s">
        <v>365</v>
      </c>
      <c r="B37" s="21" t="s">
        <v>337</v>
      </c>
      <c r="C37" s="22">
        <v>10</v>
      </c>
      <c r="D37" s="22">
        <v>10</v>
      </c>
      <c r="E37" s="22"/>
      <c r="F37" s="23"/>
      <c r="G37" s="22"/>
      <c r="H37" s="22"/>
      <c r="I37" s="23"/>
      <c r="J37" s="22"/>
      <c r="K37" s="22"/>
      <c r="L37" s="22"/>
      <c r="M37" s="22"/>
    </row>
    <row r="38" spans="1:13" s="15" customFormat="1" ht="25.5" customHeight="1">
      <c r="A38" s="21" t="s">
        <v>366</v>
      </c>
      <c r="B38" s="21" t="s">
        <v>337</v>
      </c>
      <c r="C38" s="22">
        <v>150</v>
      </c>
      <c r="D38" s="22">
        <v>150</v>
      </c>
      <c r="E38" s="22"/>
      <c r="F38" s="23"/>
      <c r="G38" s="22"/>
      <c r="H38" s="22"/>
      <c r="I38" s="23"/>
      <c r="J38" s="22"/>
      <c r="K38" s="22"/>
      <c r="L38" s="22"/>
      <c r="M38" s="22"/>
    </row>
    <row r="39" spans="1:13" s="15" customFormat="1" ht="25.5" customHeight="1">
      <c r="A39" s="21" t="s">
        <v>367</v>
      </c>
      <c r="B39" s="21" t="s">
        <v>337</v>
      </c>
      <c r="C39" s="22">
        <v>20</v>
      </c>
      <c r="D39" s="22">
        <v>20</v>
      </c>
      <c r="E39" s="22"/>
      <c r="F39" s="23"/>
      <c r="G39" s="22"/>
      <c r="H39" s="22"/>
      <c r="I39" s="23"/>
      <c r="J39" s="22"/>
      <c r="K39" s="22"/>
      <c r="L39" s="22"/>
      <c r="M39" s="22"/>
    </row>
    <row r="40" spans="1:13" s="15" customFormat="1" ht="25.5" customHeight="1">
      <c r="A40" s="21" t="s">
        <v>368</v>
      </c>
      <c r="B40" s="21" t="s">
        <v>337</v>
      </c>
      <c r="C40" s="22">
        <v>639</v>
      </c>
      <c r="D40" s="22">
        <v>639</v>
      </c>
      <c r="E40" s="22"/>
      <c r="F40" s="23"/>
      <c r="G40" s="22"/>
      <c r="H40" s="22"/>
      <c r="I40" s="23"/>
      <c r="J40" s="22"/>
      <c r="K40" s="22"/>
      <c r="L40" s="22"/>
      <c r="M40" s="22"/>
    </row>
    <row r="41" spans="1:13" s="15" customFormat="1" ht="25.5" customHeight="1">
      <c r="A41" s="21" t="s">
        <v>369</v>
      </c>
      <c r="B41" s="21" t="s">
        <v>337</v>
      </c>
      <c r="C41" s="22">
        <v>3</v>
      </c>
      <c r="D41" s="22">
        <v>3</v>
      </c>
      <c r="E41" s="22"/>
      <c r="F41" s="23"/>
      <c r="G41" s="22"/>
      <c r="H41" s="22"/>
      <c r="I41" s="23"/>
      <c r="J41" s="22"/>
      <c r="K41" s="22"/>
      <c r="L41" s="22"/>
      <c r="M41" s="22"/>
    </row>
    <row r="42" spans="1:13" s="15" customFormat="1" ht="25.5" customHeight="1">
      <c r="A42" s="21" t="s">
        <v>370</v>
      </c>
      <c r="B42" s="21" t="s">
        <v>337</v>
      </c>
      <c r="C42" s="22">
        <v>300</v>
      </c>
      <c r="D42" s="22">
        <v>300</v>
      </c>
      <c r="E42" s="22"/>
      <c r="F42" s="23"/>
      <c r="G42" s="22"/>
      <c r="H42" s="22"/>
      <c r="I42" s="23"/>
      <c r="J42" s="22"/>
      <c r="K42" s="22"/>
      <c r="L42" s="22"/>
      <c r="M42" s="22"/>
    </row>
    <row r="43" spans="1:13" s="15" customFormat="1" ht="25.5" customHeight="1">
      <c r="A43" s="21" t="s">
        <v>371</v>
      </c>
      <c r="B43" s="21" t="s">
        <v>337</v>
      </c>
      <c r="C43" s="22">
        <v>50</v>
      </c>
      <c r="D43" s="22">
        <v>50</v>
      </c>
      <c r="E43" s="22"/>
      <c r="F43" s="23"/>
      <c r="G43" s="22"/>
      <c r="H43" s="22"/>
      <c r="I43" s="23"/>
      <c r="J43" s="22"/>
      <c r="K43" s="22"/>
      <c r="L43" s="22"/>
      <c r="M43" s="22"/>
    </row>
    <row r="44" spans="1:13" s="15" customFormat="1" ht="25.5" customHeight="1">
      <c r="A44" s="21" t="s">
        <v>372</v>
      </c>
      <c r="B44" s="21" t="s">
        <v>337</v>
      </c>
      <c r="C44" s="22">
        <v>400</v>
      </c>
      <c r="D44" s="22">
        <v>400</v>
      </c>
      <c r="E44" s="22"/>
      <c r="F44" s="23"/>
      <c r="G44" s="22"/>
      <c r="H44" s="22"/>
      <c r="I44" s="23"/>
      <c r="J44" s="22"/>
      <c r="K44" s="22"/>
      <c r="L44" s="22"/>
      <c r="M44" s="22"/>
    </row>
    <row r="45" spans="1:13" s="15" customFormat="1" ht="25.5" customHeight="1">
      <c r="A45" s="21" t="s">
        <v>373</v>
      </c>
      <c r="B45" s="21" t="s">
        <v>337</v>
      </c>
      <c r="C45" s="22">
        <v>5700</v>
      </c>
      <c r="D45" s="22">
        <v>5700</v>
      </c>
      <c r="E45" s="24"/>
      <c r="F45" s="23"/>
      <c r="G45" s="22"/>
      <c r="H45" s="22"/>
      <c r="I45" s="23"/>
      <c r="J45" s="22"/>
      <c r="K45" s="22"/>
      <c r="L45" s="22"/>
      <c r="M45" s="22"/>
    </row>
    <row r="46" spans="1:13" s="15" customFormat="1" ht="25.5" customHeight="1">
      <c r="A46" s="21" t="s">
        <v>374</v>
      </c>
      <c r="B46" s="21" t="s">
        <v>337</v>
      </c>
      <c r="C46" s="22">
        <v>500</v>
      </c>
      <c r="D46" s="22">
        <v>500</v>
      </c>
      <c r="E46" s="22"/>
      <c r="F46" s="23"/>
      <c r="G46" s="22"/>
      <c r="H46" s="22"/>
      <c r="I46" s="23"/>
      <c r="J46" s="22"/>
      <c r="K46" s="22"/>
      <c r="L46" s="22"/>
      <c r="M46" s="22"/>
    </row>
    <row r="47" spans="1:13" s="15" customFormat="1" ht="25.5" customHeight="1">
      <c r="A47" s="21" t="s">
        <v>375</v>
      </c>
      <c r="B47" s="21" t="s">
        <v>337</v>
      </c>
      <c r="C47" s="22">
        <v>30</v>
      </c>
      <c r="D47" s="22">
        <v>30</v>
      </c>
      <c r="E47" s="22"/>
      <c r="F47" s="23"/>
      <c r="G47" s="22"/>
      <c r="H47" s="22"/>
      <c r="I47" s="23"/>
      <c r="J47" s="22"/>
      <c r="K47" s="22"/>
      <c r="L47" s="22"/>
      <c r="M47" s="22"/>
    </row>
    <row r="48" spans="1:13" s="15" customFormat="1" ht="25.5" customHeight="1">
      <c r="A48" s="21" t="s">
        <v>376</v>
      </c>
      <c r="B48" s="21" t="s">
        <v>337</v>
      </c>
      <c r="C48" s="22">
        <v>100</v>
      </c>
      <c r="D48" s="22">
        <v>100</v>
      </c>
      <c r="E48" s="22"/>
      <c r="F48" s="23"/>
      <c r="G48" s="22"/>
      <c r="H48" s="22"/>
      <c r="I48" s="23"/>
      <c r="J48" s="22"/>
      <c r="K48" s="22"/>
      <c r="L48" s="22"/>
      <c r="M48" s="22"/>
    </row>
    <row r="49" spans="1:13" s="15" customFormat="1" ht="25.5" customHeight="1">
      <c r="A49" s="21" t="s">
        <v>377</v>
      </c>
      <c r="B49" s="21" t="s">
        <v>337</v>
      </c>
      <c r="C49" s="22">
        <v>150</v>
      </c>
      <c r="D49" s="22">
        <v>150</v>
      </c>
      <c r="E49" s="22"/>
      <c r="F49" s="23"/>
      <c r="G49" s="22"/>
      <c r="H49" s="22"/>
      <c r="I49" s="23"/>
      <c r="J49" s="22"/>
      <c r="K49" s="22"/>
      <c r="L49" s="22"/>
      <c r="M49" s="22"/>
    </row>
    <row r="50" spans="1:13" s="15" customFormat="1" ht="25.5" customHeight="1">
      <c r="A50" s="21" t="s">
        <v>378</v>
      </c>
      <c r="B50" s="21" t="s">
        <v>337</v>
      </c>
      <c r="C50" s="22">
        <v>200</v>
      </c>
      <c r="D50" s="22">
        <v>200</v>
      </c>
      <c r="E50" s="22"/>
      <c r="F50" s="23"/>
      <c r="G50" s="22"/>
      <c r="H50" s="22"/>
      <c r="I50" s="23"/>
      <c r="J50" s="22"/>
      <c r="K50" s="22"/>
      <c r="L50" s="22"/>
      <c r="M50" s="22"/>
    </row>
    <row r="51" spans="1:13" s="15" customFormat="1" ht="25.5" customHeight="1">
      <c r="A51" s="21" t="s">
        <v>379</v>
      </c>
      <c r="B51" s="21" t="s">
        <v>337</v>
      </c>
      <c r="C51" s="22">
        <v>2000</v>
      </c>
      <c r="D51" s="22">
        <v>2000</v>
      </c>
      <c r="E51" s="22"/>
      <c r="F51" s="23"/>
      <c r="G51" s="22"/>
      <c r="H51" s="22"/>
      <c r="I51" s="23"/>
      <c r="J51" s="22"/>
      <c r="K51" s="22"/>
      <c r="L51" s="22"/>
      <c r="M51" s="22"/>
    </row>
    <row r="52" spans="1:13" s="15" customFormat="1" ht="25.5" customHeight="1">
      <c r="A52" s="21" t="s">
        <v>380</v>
      </c>
      <c r="B52" s="21" t="s">
        <v>337</v>
      </c>
      <c r="C52" s="22">
        <v>2000</v>
      </c>
      <c r="D52" s="22">
        <v>2000</v>
      </c>
      <c r="E52" s="22"/>
      <c r="F52" s="23"/>
      <c r="G52" s="22"/>
      <c r="H52" s="22"/>
      <c r="I52" s="23"/>
      <c r="J52" s="22"/>
      <c r="K52" s="22"/>
      <c r="L52" s="22"/>
      <c r="M52" s="22"/>
    </row>
    <row r="53" spans="1:13" s="15" customFormat="1" ht="25.5" customHeight="1">
      <c r="A53" s="21" t="s">
        <v>381</v>
      </c>
      <c r="B53" s="21" t="s">
        <v>337</v>
      </c>
      <c r="C53" s="22">
        <v>5000</v>
      </c>
      <c r="D53" s="22">
        <v>5000</v>
      </c>
      <c r="E53" s="22"/>
      <c r="F53" s="23"/>
      <c r="G53" s="22"/>
      <c r="H53" s="22"/>
      <c r="I53" s="23"/>
      <c r="J53" s="22"/>
      <c r="K53" s="22"/>
      <c r="L53" s="22"/>
      <c r="M53" s="22"/>
    </row>
    <row r="54" spans="1:13" s="15" customFormat="1" ht="25.5" customHeight="1">
      <c r="A54" s="21" t="s">
        <v>382</v>
      </c>
      <c r="B54" s="21" t="s">
        <v>337</v>
      </c>
      <c r="C54" s="22">
        <v>100</v>
      </c>
      <c r="D54" s="22">
        <v>100</v>
      </c>
      <c r="E54" s="22"/>
      <c r="F54" s="23"/>
      <c r="G54" s="22"/>
      <c r="H54" s="22"/>
      <c r="I54" s="23"/>
      <c r="J54" s="22"/>
      <c r="K54" s="22"/>
      <c r="L54" s="22"/>
      <c r="M54" s="22"/>
    </row>
    <row r="55" spans="1:13" s="15" customFormat="1" ht="25.5" customHeight="1">
      <c r="A55" s="21" t="s">
        <v>383</v>
      </c>
      <c r="B55" s="21" t="s">
        <v>337</v>
      </c>
      <c r="C55" s="22">
        <v>190</v>
      </c>
      <c r="D55" s="22">
        <v>190</v>
      </c>
      <c r="E55" s="22"/>
      <c r="F55" s="23"/>
      <c r="G55" s="22"/>
      <c r="H55" s="22"/>
      <c r="I55" s="23"/>
      <c r="J55" s="22"/>
      <c r="K55" s="22"/>
      <c r="L55" s="22"/>
      <c r="M55" s="22"/>
    </row>
    <row r="56" spans="1:13" s="15" customFormat="1" ht="25.5" customHeight="1">
      <c r="A56" s="21" t="s">
        <v>384</v>
      </c>
      <c r="B56" s="21" t="s">
        <v>337</v>
      </c>
      <c r="C56" s="22">
        <v>100</v>
      </c>
      <c r="D56" s="22">
        <v>100</v>
      </c>
      <c r="E56" s="22"/>
      <c r="F56" s="23"/>
      <c r="G56" s="22"/>
      <c r="H56" s="22"/>
      <c r="I56" s="23"/>
      <c r="J56" s="22"/>
      <c r="K56" s="22"/>
      <c r="L56" s="22"/>
      <c r="M56" s="22"/>
    </row>
    <row r="57" spans="1:13" s="15" customFormat="1" ht="25.5" customHeight="1">
      <c r="A57" s="21" t="s">
        <v>385</v>
      </c>
      <c r="B57" s="21" t="s">
        <v>337</v>
      </c>
      <c r="C57" s="22">
        <v>3500</v>
      </c>
      <c r="D57" s="22">
        <v>3500</v>
      </c>
      <c r="E57" s="22"/>
      <c r="F57" s="23"/>
      <c r="G57" s="22"/>
      <c r="H57" s="22"/>
      <c r="I57" s="23"/>
      <c r="J57" s="22"/>
      <c r="K57" s="22"/>
      <c r="L57" s="22"/>
      <c r="M57" s="22"/>
    </row>
    <row r="58" spans="1:13" s="15" customFormat="1" ht="25.5" customHeight="1">
      <c r="A58" s="21" t="s">
        <v>386</v>
      </c>
      <c r="B58" s="21" t="s">
        <v>337</v>
      </c>
      <c r="C58" s="22">
        <v>3500</v>
      </c>
      <c r="D58" s="22">
        <v>3500</v>
      </c>
      <c r="E58" s="22"/>
      <c r="F58" s="23"/>
      <c r="G58" s="22"/>
      <c r="H58" s="22"/>
      <c r="I58" s="23"/>
      <c r="J58" s="22"/>
      <c r="K58" s="22"/>
      <c r="L58" s="22"/>
      <c r="M58" s="22"/>
    </row>
    <row r="59" spans="1:13" s="15" customFormat="1" ht="25.5" customHeight="1">
      <c r="A59" s="21" t="s">
        <v>387</v>
      </c>
      <c r="B59" s="21" t="s">
        <v>337</v>
      </c>
      <c r="C59" s="22">
        <v>2000</v>
      </c>
      <c r="D59" s="22">
        <v>2000</v>
      </c>
      <c r="E59" s="22"/>
      <c r="F59" s="23"/>
      <c r="G59" s="22"/>
      <c r="H59" s="22"/>
      <c r="I59" s="23"/>
      <c r="J59" s="22"/>
      <c r="K59" s="22"/>
      <c r="L59" s="22"/>
      <c r="M59" s="22"/>
    </row>
    <row r="60" spans="1:13" s="15" customFormat="1" ht="25.5" customHeight="1">
      <c r="A60" s="21" t="s">
        <v>388</v>
      </c>
      <c r="B60" s="21" t="s">
        <v>337</v>
      </c>
      <c r="C60" s="22">
        <v>200</v>
      </c>
      <c r="D60" s="22">
        <v>200</v>
      </c>
      <c r="E60" s="22"/>
      <c r="F60" s="23"/>
      <c r="G60" s="22"/>
      <c r="H60" s="22"/>
      <c r="I60" s="23"/>
      <c r="J60" s="22"/>
      <c r="K60" s="22"/>
      <c r="L60" s="22"/>
      <c r="M60" s="22"/>
    </row>
    <row r="61" spans="1:13" s="15" customFormat="1" ht="25.5" customHeight="1">
      <c r="A61" s="21" t="s">
        <v>389</v>
      </c>
      <c r="B61" s="21" t="s">
        <v>337</v>
      </c>
      <c r="C61" s="22">
        <v>700</v>
      </c>
      <c r="D61" s="22">
        <v>700</v>
      </c>
      <c r="E61" s="22"/>
      <c r="F61" s="23"/>
      <c r="G61" s="22"/>
      <c r="H61" s="22"/>
      <c r="I61" s="23"/>
      <c r="J61" s="22"/>
      <c r="K61" s="22"/>
      <c r="L61" s="22"/>
      <c r="M61" s="22"/>
    </row>
    <row r="62" spans="1:13" s="15" customFormat="1" ht="25.5" customHeight="1">
      <c r="A62" s="21" t="s">
        <v>390</v>
      </c>
      <c r="B62" s="21" t="s">
        <v>337</v>
      </c>
      <c r="C62" s="22">
        <v>1000</v>
      </c>
      <c r="D62" s="22">
        <v>1000</v>
      </c>
      <c r="E62" s="22"/>
      <c r="F62" s="23"/>
      <c r="G62" s="22"/>
      <c r="H62" s="22"/>
      <c r="I62" s="23"/>
      <c r="J62" s="22"/>
      <c r="K62" s="22"/>
      <c r="L62" s="22"/>
      <c r="M62" s="22"/>
    </row>
    <row r="63" spans="1:13" s="15" customFormat="1" ht="25.5" customHeight="1">
      <c r="A63" s="21" t="s">
        <v>391</v>
      </c>
      <c r="B63" s="21" t="s">
        <v>337</v>
      </c>
      <c r="C63" s="22">
        <v>1000</v>
      </c>
      <c r="D63" s="22">
        <v>1000</v>
      </c>
      <c r="E63" s="22"/>
      <c r="F63" s="23"/>
      <c r="G63" s="22"/>
      <c r="H63" s="22"/>
      <c r="I63" s="23"/>
      <c r="J63" s="22"/>
      <c r="K63" s="22"/>
      <c r="L63" s="22"/>
      <c r="M63" s="22"/>
    </row>
    <row r="64" spans="1:13" s="15" customFormat="1" ht="25.5" customHeight="1">
      <c r="A64" s="21" t="s">
        <v>392</v>
      </c>
      <c r="B64" s="21" t="s">
        <v>337</v>
      </c>
      <c r="C64" s="22">
        <v>4400</v>
      </c>
      <c r="D64" s="22">
        <v>4400</v>
      </c>
      <c r="E64" s="22"/>
      <c r="F64" s="23"/>
      <c r="G64" s="22"/>
      <c r="H64" s="22"/>
      <c r="I64" s="23"/>
      <c r="J64" s="22"/>
      <c r="K64" s="22"/>
      <c r="L64" s="22"/>
      <c r="M64" s="22"/>
    </row>
    <row r="65" spans="1:13" s="15" customFormat="1" ht="25.5" customHeight="1">
      <c r="A65" s="21" t="s">
        <v>393</v>
      </c>
      <c r="B65" s="21" t="s">
        <v>337</v>
      </c>
      <c r="C65" s="22">
        <v>2000</v>
      </c>
      <c r="D65" s="22">
        <v>2000</v>
      </c>
      <c r="E65" s="22"/>
      <c r="F65" s="23"/>
      <c r="G65" s="22"/>
      <c r="H65" s="22"/>
      <c r="I65" s="23"/>
      <c r="J65" s="22"/>
      <c r="K65" s="22"/>
      <c r="L65" s="22"/>
      <c r="M65" s="22"/>
    </row>
    <row r="66" spans="1:13" s="15" customFormat="1" ht="25.5" customHeight="1">
      <c r="A66" s="21" t="s">
        <v>394</v>
      </c>
      <c r="B66" s="21" t="s">
        <v>337</v>
      </c>
      <c r="C66" s="22">
        <v>50</v>
      </c>
      <c r="D66" s="22">
        <v>50</v>
      </c>
      <c r="E66" s="22"/>
      <c r="F66" s="23"/>
      <c r="G66" s="22"/>
      <c r="H66" s="22"/>
      <c r="I66" s="23"/>
      <c r="J66" s="22"/>
      <c r="K66" s="22"/>
      <c r="L66" s="22"/>
      <c r="M66" s="22"/>
    </row>
    <row r="67" spans="1:13" s="15" customFormat="1" ht="25.5" customHeight="1">
      <c r="A67" s="21" t="s">
        <v>395</v>
      </c>
      <c r="B67" s="21" t="s">
        <v>337</v>
      </c>
      <c r="C67" s="22">
        <v>40</v>
      </c>
      <c r="D67" s="22">
        <v>40</v>
      </c>
      <c r="E67" s="22"/>
      <c r="F67" s="23"/>
      <c r="G67" s="22"/>
      <c r="H67" s="22"/>
      <c r="I67" s="23"/>
      <c r="J67" s="22"/>
      <c r="K67" s="22"/>
      <c r="L67" s="22"/>
      <c r="M67" s="22"/>
    </row>
    <row r="68" spans="1:13" s="15" customFormat="1" ht="25.5" customHeight="1">
      <c r="A68" s="21" t="s">
        <v>396</v>
      </c>
      <c r="B68" s="21" t="s">
        <v>337</v>
      </c>
      <c r="C68" s="22">
        <v>200</v>
      </c>
      <c r="D68" s="22">
        <v>200</v>
      </c>
      <c r="E68" s="22"/>
      <c r="F68" s="23"/>
      <c r="G68" s="22"/>
      <c r="H68" s="22"/>
      <c r="I68" s="23"/>
      <c r="J68" s="22"/>
      <c r="K68" s="22"/>
      <c r="L68" s="22"/>
      <c r="M68" s="22"/>
    </row>
    <row r="69" spans="1:13" s="15" customFormat="1" ht="25.5" customHeight="1">
      <c r="A69" s="21" t="s">
        <v>397</v>
      </c>
      <c r="B69" s="21" t="s">
        <v>337</v>
      </c>
      <c r="C69" s="22">
        <v>289.4</v>
      </c>
      <c r="D69" s="22">
        <v>289.4</v>
      </c>
      <c r="E69" s="22"/>
      <c r="F69" s="23"/>
      <c r="G69" s="22"/>
      <c r="H69" s="22"/>
      <c r="I69" s="23"/>
      <c r="J69" s="22"/>
      <c r="K69" s="22"/>
      <c r="L69" s="22"/>
      <c r="M69" s="22"/>
    </row>
    <row r="70" spans="1:13" s="15" customFormat="1" ht="25.5" customHeight="1">
      <c r="A70" s="21" t="s">
        <v>398</v>
      </c>
      <c r="B70" s="21" t="s">
        <v>337</v>
      </c>
      <c r="C70" s="22">
        <v>200</v>
      </c>
      <c r="D70" s="22">
        <v>200</v>
      </c>
      <c r="E70" s="22"/>
      <c r="F70" s="23"/>
      <c r="G70" s="22"/>
      <c r="H70" s="22"/>
      <c r="I70" s="23"/>
      <c r="J70" s="22"/>
      <c r="K70" s="22"/>
      <c r="L70" s="22"/>
      <c r="M70" s="22"/>
    </row>
    <row r="71" spans="1:13" s="15" customFormat="1" ht="25.5" customHeight="1">
      <c r="A71" s="21" t="s">
        <v>399</v>
      </c>
      <c r="B71" s="21" t="s">
        <v>337</v>
      </c>
      <c r="C71" s="22">
        <v>62066</v>
      </c>
      <c r="D71" s="22">
        <v>62066</v>
      </c>
      <c r="E71" s="22"/>
      <c r="F71" s="23"/>
      <c r="G71" s="22"/>
      <c r="H71" s="22"/>
      <c r="I71" s="23"/>
      <c r="J71" s="22"/>
      <c r="K71" s="22"/>
      <c r="L71" s="22"/>
      <c r="M71" s="22"/>
    </row>
    <row r="72" spans="1:13" s="15" customFormat="1" ht="25.5" customHeight="1">
      <c r="A72" s="21" t="s">
        <v>400</v>
      </c>
      <c r="B72" s="21" t="s">
        <v>337</v>
      </c>
      <c r="C72" s="22">
        <v>300</v>
      </c>
      <c r="D72" s="22">
        <v>300</v>
      </c>
      <c r="E72" s="22"/>
      <c r="F72" s="23"/>
      <c r="G72" s="22"/>
      <c r="H72" s="22"/>
      <c r="I72" s="23"/>
      <c r="J72" s="22"/>
      <c r="K72" s="22"/>
      <c r="L72" s="22"/>
      <c r="M72" s="22"/>
    </row>
    <row r="73" spans="1:13" s="15" customFormat="1" ht="25.5" customHeight="1">
      <c r="A73" s="21" t="s">
        <v>401</v>
      </c>
      <c r="B73" s="21" t="s">
        <v>337</v>
      </c>
      <c r="C73" s="22">
        <v>2580</v>
      </c>
      <c r="D73" s="22">
        <v>2580</v>
      </c>
      <c r="E73" s="22"/>
      <c r="F73" s="23"/>
      <c r="G73" s="22"/>
      <c r="H73" s="22"/>
      <c r="I73" s="23"/>
      <c r="J73" s="22"/>
      <c r="K73" s="22"/>
      <c r="L73" s="22"/>
      <c r="M73" s="22"/>
    </row>
  </sheetData>
  <sheetProtection formatCells="0" formatColumns="0" formatRows="0" insertColumns="0" insertRows="0" insertHyperlinks="0" deleteColumns="0" deleteRows="0" sort="0" autoFilter="0" pivotTables="0"/>
  <mergeCells count="10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2022-03-07T08:52:28Z</dcterms:created>
  <dcterms:modified xsi:type="dcterms:W3CDTF">2022-03-16T10:30:33Z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B0CC7564D4444CCB999E4B2E31244844</vt:lpwstr>
  </property>
  <property fmtid="{D5CDD505-2E9C-101B-9397-08002B2CF9AE}" pid="4" name="KSOProductBuildV">
    <vt:lpwstr>2052-11.1.0.11365</vt:lpwstr>
  </property>
</Properties>
</file>